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04\Documents\●\"/>
    </mc:Choice>
  </mc:AlternateContent>
  <xr:revisionPtr revIDLastSave="0" documentId="13_ncr:1_{EE2CD3F0-A8FF-488A-ACCE-B0B12687188D}" xr6:coauthVersionLast="47" xr6:coauthVersionMax="47" xr10:uidLastSave="{00000000-0000-0000-0000-000000000000}"/>
  <bookViews>
    <workbookView xWindow="420" yWindow="75" windowWidth="20070" windowHeight="11445" activeTab="2" xr2:uid="{00000000-000D-0000-FFFF-FFFF00000000}"/>
  </bookViews>
  <sheets>
    <sheet name="令和7.2.1_1割" sheetId="43" r:id="rId1"/>
    <sheet name="令和7.2.1_2割" sheetId="48" r:id="rId2"/>
    <sheet name="令和7.2.1_3割" sheetId="49" r:id="rId3"/>
  </sheets>
  <definedNames>
    <definedName name="_xlnm.Print_Area" localSheetId="0">'令和7.2.1_1割'!$A$1:$V$58</definedName>
    <definedName name="_xlnm.Print_Area" localSheetId="1">'令和7.2.1_2割'!$A$1:$V$58</definedName>
    <definedName name="_xlnm.Print_Area" localSheetId="2">'令和7.2.1_3割'!$A$1:$V$58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" i="49" l="1"/>
  <c r="P37" i="49"/>
  <c r="M37" i="49"/>
  <c r="J37" i="49"/>
  <c r="G37" i="49"/>
  <c r="S36" i="49"/>
  <c r="P36" i="49"/>
  <c r="M36" i="49"/>
  <c r="J36" i="49"/>
  <c r="G36" i="49"/>
  <c r="S35" i="49"/>
  <c r="P35" i="49"/>
  <c r="M35" i="49"/>
  <c r="J35" i="49"/>
  <c r="G35" i="49"/>
  <c r="S34" i="49"/>
  <c r="P34" i="49"/>
  <c r="M34" i="49"/>
  <c r="J34" i="49"/>
  <c r="G34" i="49"/>
  <c r="S33" i="49"/>
  <c r="P33" i="49"/>
  <c r="M33" i="49"/>
  <c r="J33" i="49"/>
  <c r="G33" i="49"/>
  <c r="M30" i="49"/>
  <c r="M29" i="49"/>
  <c r="M28" i="49"/>
  <c r="M27" i="49"/>
  <c r="S20" i="49"/>
  <c r="P20" i="49"/>
  <c r="M20" i="49"/>
  <c r="J20" i="49"/>
  <c r="G20" i="49"/>
  <c r="S19" i="49"/>
  <c r="P19" i="49"/>
  <c r="M19" i="49"/>
  <c r="J19" i="49"/>
  <c r="G19" i="49"/>
  <c r="AE18" i="49"/>
  <c r="AD18" i="49"/>
  <c r="AC18" i="49"/>
  <c r="AB18" i="49"/>
  <c r="AA18" i="49"/>
  <c r="Z17" i="49"/>
  <c r="AE15" i="49"/>
  <c r="AD15" i="49"/>
  <c r="AC15" i="49"/>
  <c r="AB15" i="49"/>
  <c r="AA15" i="49"/>
  <c r="Z14" i="49"/>
  <c r="AE12" i="49"/>
  <c r="AD12" i="49"/>
  <c r="AC12" i="49"/>
  <c r="AB12" i="49"/>
  <c r="AA12" i="49"/>
  <c r="Z11" i="49"/>
  <c r="AE9" i="49"/>
  <c r="AD9" i="49"/>
  <c r="AC9" i="49"/>
  <c r="AB9" i="49"/>
  <c r="AA9" i="49"/>
  <c r="S37" i="48"/>
  <c r="P37" i="48"/>
  <c r="M37" i="48"/>
  <c r="J37" i="48"/>
  <c r="G37" i="48"/>
  <c r="S36" i="48"/>
  <c r="P36" i="48"/>
  <c r="M36" i="48"/>
  <c r="J36" i="48"/>
  <c r="G36" i="48"/>
  <c r="S35" i="48"/>
  <c r="P35" i="48"/>
  <c r="M35" i="48"/>
  <c r="J35" i="48"/>
  <c r="G35" i="48"/>
  <c r="S34" i="48"/>
  <c r="P34" i="48"/>
  <c r="M34" i="48"/>
  <c r="J34" i="48"/>
  <c r="G34" i="48"/>
  <c r="S33" i="48"/>
  <c r="P33" i="48"/>
  <c r="M33" i="48"/>
  <c r="J33" i="48"/>
  <c r="G33" i="48"/>
  <c r="M30" i="48"/>
  <c r="M29" i="48"/>
  <c r="M28" i="48"/>
  <c r="M27" i="48"/>
  <c r="S20" i="48"/>
  <c r="P20" i="48"/>
  <c r="M20" i="48"/>
  <c r="J20" i="48"/>
  <c r="G20" i="48"/>
  <c r="S19" i="48"/>
  <c r="P19" i="48"/>
  <c r="M19" i="48"/>
  <c r="J19" i="48"/>
  <c r="G19" i="48"/>
  <c r="AE18" i="48"/>
  <c r="AD18" i="48"/>
  <c r="AC18" i="48"/>
  <c r="AB18" i="48"/>
  <c r="AA18" i="48"/>
  <c r="Z17" i="48"/>
  <c r="AE15" i="48"/>
  <c r="AD15" i="48"/>
  <c r="AC15" i="48"/>
  <c r="AB15" i="48"/>
  <c r="AA15" i="48"/>
  <c r="Z14" i="48"/>
  <c r="AE12" i="48"/>
  <c r="AD12" i="48"/>
  <c r="AC12" i="48"/>
  <c r="AB12" i="48"/>
  <c r="AA12" i="48"/>
  <c r="Z11" i="48"/>
  <c r="AE9" i="48"/>
  <c r="AD9" i="48"/>
  <c r="AC9" i="48"/>
  <c r="AB9" i="48"/>
  <c r="AA9" i="48"/>
  <c r="S37" i="43"/>
  <c r="P37" i="43"/>
  <c r="M37" i="43"/>
  <c r="J37" i="43"/>
  <c r="G37" i="43"/>
  <c r="S36" i="43"/>
  <c r="P36" i="43"/>
  <c r="M36" i="43"/>
  <c r="J36" i="43"/>
  <c r="G36" i="43"/>
  <c r="S35" i="43"/>
  <c r="P35" i="43"/>
  <c r="M35" i="43"/>
  <c r="J35" i="43"/>
  <c r="G35" i="43"/>
  <c r="S34" i="43"/>
  <c r="P34" i="43"/>
  <c r="M34" i="43"/>
  <c r="J34" i="43"/>
  <c r="G34" i="43"/>
  <c r="S33" i="43"/>
  <c r="P33" i="43"/>
  <c r="M33" i="43"/>
  <c r="J33" i="43"/>
  <c r="G33" i="43"/>
  <c r="M30" i="43"/>
  <c r="M29" i="43"/>
  <c r="M28" i="43"/>
  <c r="M27" i="43"/>
  <c r="S20" i="43"/>
  <c r="P20" i="43"/>
  <c r="M20" i="43"/>
  <c r="J20" i="43"/>
  <c r="G20" i="43"/>
  <c r="S19" i="43"/>
  <c r="P19" i="43"/>
  <c r="M19" i="43"/>
  <c r="J19" i="43"/>
  <c r="G19" i="43"/>
  <c r="AE18" i="43"/>
  <c r="AD18" i="43"/>
  <c r="AC18" i="43"/>
  <c r="AB18" i="43"/>
  <c r="AA18" i="43"/>
  <c r="Z17" i="43"/>
  <c r="AE15" i="43"/>
  <c r="AD15" i="43"/>
  <c r="AC15" i="43"/>
  <c r="AB15" i="43"/>
  <c r="AA15" i="43"/>
  <c r="Z14" i="43"/>
  <c r="AE12" i="43"/>
  <c r="AD12" i="43"/>
  <c r="AC12" i="43"/>
  <c r="AB12" i="43"/>
  <c r="AA12" i="43"/>
  <c r="Z11" i="43"/>
  <c r="AE9" i="43"/>
  <c r="AD9" i="43"/>
  <c r="AC9" i="43"/>
  <c r="AB9" i="43"/>
  <c r="AA9" i="43"/>
</calcChain>
</file>

<file path=xl/sharedStrings.xml><?xml version="1.0" encoding="utf-8"?>
<sst xmlns="http://schemas.openxmlformats.org/spreadsheetml/2006/main" count="588" uniqueCount="76">
  <si>
    <t>特別養護老人ホーム　うつのみや　　費用の目安（3割負担）</t>
  </si>
  <si>
    <t>31日算出</t>
  </si>
  <si>
    <t>使う欄</t>
  </si>
  <si>
    <t>月</t>
  </si>
  <si>
    <t>日</t>
  </si>
  <si>
    <r>
      <rPr>
        <sz val="11"/>
        <color theme="0"/>
        <rFont val="HGPｺﾞｼｯｸM"/>
        <family val="3"/>
        <charset val="128"/>
      </rPr>
      <t>現在</t>
    </r>
    <r>
      <rPr>
        <sz val="11"/>
        <color theme="1"/>
        <rFont val="HGPｺﾞｼｯｸM"/>
        <family val="3"/>
        <charset val="128"/>
      </rPr>
      <t>〕</t>
    </r>
  </si>
  <si>
    <t>※ご利用者の方の介護費用は、要介護度と所得により決まります。</t>
  </si>
  <si>
    <t>基本サービス費</t>
  </si>
  <si>
    <t>要介護　1</t>
  </si>
  <si>
    <t>要介護　2</t>
  </si>
  <si>
    <t>要介護　3</t>
  </si>
  <si>
    <t>要介護　4</t>
  </si>
  <si>
    <t>要介護　5</t>
  </si>
  <si>
    <t>単位</t>
  </si>
  <si>
    <t>初期加算（入居月のみ）</t>
  </si>
  <si>
    <t>夜勤職員配置加算Ⅱ</t>
  </si>
  <si>
    <t>栄養マネジメント強化加算</t>
  </si>
  <si>
    <t>安全対策体制加算（入所時のみ）</t>
  </si>
  <si>
    <t>看護体制加算Ⅰ</t>
  </si>
  <si>
    <t>看護体制加算Ⅱ</t>
  </si>
  <si>
    <t>日数</t>
  </si>
  <si>
    <t>合計</t>
  </si>
  <si>
    <t>※実施または対象となった場合に発生する加算</t>
  </si>
  <si>
    <t>初期加算</t>
  </si>
  <si>
    <t>入院・外泊時加算</t>
  </si>
  <si>
    <t>療養食加算</t>
  </si>
  <si>
    <t>個別機能訓練加算Ⅰ</t>
  </si>
  <si>
    <t>合計単位サービス</t>
  </si>
  <si>
    <t>※提供した全てのケアに関わる単位を合算した物が対象です。</t>
  </si>
  <si>
    <t>安全</t>
  </si>
  <si>
    <t>％</t>
  </si>
  <si>
    <t>新処遇</t>
  </si>
  <si>
    <t>※</t>
  </si>
  <si>
    <t>地域加算</t>
  </si>
  <si>
    <t>宇都宮市 6級地</t>
  </si>
  <si>
    <t xml:space="preserve"> 1単位 10.27円</t>
  </si>
  <si>
    <t>要介護１</t>
  </si>
  <si>
    <t>要介護２</t>
  </si>
  <si>
    <t>要介護３</t>
  </si>
  <si>
    <t>要介護４</t>
  </si>
  <si>
    <t>要介護５</t>
  </si>
  <si>
    <t>単位合計金額</t>
  </si>
  <si>
    <t>円</t>
  </si>
  <si>
    <t>保険負担割合分</t>
  </si>
  <si>
    <t>食費</t>
  </si>
  <si>
    <t>第１段階</t>
  </si>
  <si>
    <t>（</t>
  </si>
  <si>
    <t>／</t>
  </si>
  <si>
    <t>）</t>
  </si>
  <si>
    <t>第２段階</t>
  </si>
  <si>
    <t>第３段階①</t>
  </si>
  <si>
    <t>第３段階②</t>
  </si>
  <si>
    <t>第４段階</t>
  </si>
  <si>
    <t>居住費</t>
  </si>
  <si>
    <t>第３段階①、②</t>
  </si>
  <si>
    <t>段階</t>
  </si>
  <si>
    <t>所得の段階</t>
  </si>
  <si>
    <t>適応条件</t>
  </si>
  <si>
    <t>生活保護受給者又は、老齢福祉年金受給者</t>
  </si>
  <si>
    <t>年金収入と所得金額の合計が８０万以下の方</t>
  </si>
  <si>
    <t>預貯金</t>
  </si>
  <si>
    <t>単身</t>
  </si>
  <si>
    <t>万円</t>
  </si>
  <si>
    <t>夫婦</t>
  </si>
  <si>
    <t>年金収入と所得金額の合計が８０万以上１２０万円以下の方</t>
  </si>
  <si>
    <t>年金収入と所得金額の合計１２０万円以上の方</t>
  </si>
  <si>
    <t>上記以外の方（住民税をお支払世帯の方）</t>
  </si>
  <si>
    <t>特別養護老人ホーム　うつのみや　　費用の目安（2割負担）</t>
  </si>
  <si>
    <t>特別養護老人ホーム　うつのみや　　費用の目安（1割負担）</t>
  </si>
  <si>
    <t>〔</t>
  </si>
  <si>
    <t>令和7年</t>
  </si>
  <si>
    <t>科学的介護推進加算Ⅰ</t>
  </si>
  <si>
    <t>口腔衛生管理加算</t>
  </si>
  <si>
    <t>生産性向上推進体制加算Ⅱ</t>
  </si>
  <si>
    <t>個別機能訓練加算Ⅱ</t>
  </si>
  <si>
    <t>介護職員等処遇改善加算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</si>
</sst>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0.0%"/>
    <numFmt numFmtId="178" formatCode="#,##0_);\(#,##0\)"/>
    <numFmt numFmtId="179" formatCode="#,##0_ "/>
  </numFmts>
  <fonts count="13" x14ac:knownFonts="1">
    <font>
      <sz val="11"/>
      <color theme="1"/>
      <name val="ＭＳ Ｐゴシック"/>
      <charset val="128"/>
      <scheme val="minor"/>
    </font>
    <font>
      <sz val="14"/>
      <color theme="1"/>
      <name val="HGPｺﾞｼｯｸM"/>
      <family val="3"/>
      <charset val="128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7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sz val="12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theme="0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4" xfId="0" applyFont="1" applyBorder="1" applyAlignment="1">
      <alignment horizontal="centerContinuous" vertical="center"/>
    </xf>
    <xf numFmtId="0" fontId="5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5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3" fillId="0" borderId="17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19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2" borderId="18" xfId="0" applyFont="1" applyFill="1" applyBorder="1">
      <alignment vertical="center"/>
    </xf>
    <xf numFmtId="0" fontId="3" fillId="2" borderId="21" xfId="0" applyFont="1" applyFill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4" xfId="0" applyFont="1" applyBorder="1" applyAlignment="1">
      <alignment horizontal="centerContinuous" vertical="center"/>
    </xf>
    <xf numFmtId="0" fontId="3" fillId="0" borderId="4" xfId="0" applyFont="1" applyBorder="1">
      <alignment vertical="center"/>
    </xf>
    <xf numFmtId="0" fontId="3" fillId="2" borderId="11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2" borderId="22" xfId="0" applyFont="1" applyFill="1" applyBorder="1">
      <alignment vertical="center"/>
    </xf>
    <xf numFmtId="0" fontId="3" fillId="2" borderId="7" xfId="0" applyFont="1" applyFill="1" applyBorder="1" applyAlignment="1">
      <alignment horizontal="left" vertical="center"/>
    </xf>
    <xf numFmtId="0" fontId="5" fillId="0" borderId="0" xfId="0" applyFont="1">
      <alignment vertical="center"/>
    </xf>
    <xf numFmtId="0" fontId="6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centerContinuous" vertical="center"/>
    </xf>
    <xf numFmtId="0" fontId="3" fillId="0" borderId="25" xfId="0" applyFont="1" applyBorder="1" applyAlignment="1">
      <alignment horizontal="centerContinuous" vertical="center"/>
    </xf>
    <xf numFmtId="0" fontId="4" fillId="2" borderId="24" xfId="0" applyFont="1" applyFill="1" applyBorder="1" applyAlignment="1">
      <alignment horizontal="centerContinuous" vertical="center"/>
    </xf>
    <xf numFmtId="0" fontId="4" fillId="2" borderId="26" xfId="0" applyFont="1" applyFill="1" applyBorder="1">
      <alignment vertical="center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3" fillId="0" borderId="23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26" xfId="0" applyFont="1" applyBorder="1">
      <alignment vertical="center"/>
    </xf>
    <xf numFmtId="0" fontId="4" fillId="0" borderId="23" xfId="0" applyFont="1" applyBorder="1" applyAlignment="1">
      <alignment horizontal="centerContinuous" vertical="center"/>
    </xf>
    <xf numFmtId="0" fontId="4" fillId="0" borderId="2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176" fontId="2" fillId="0" borderId="7" xfId="0" applyNumberFormat="1" applyFont="1" applyBorder="1" applyAlignment="1">
      <alignment horizontal="centerContinuous" vertical="center"/>
    </xf>
    <xf numFmtId="176" fontId="2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left" vertical="center"/>
    </xf>
    <xf numFmtId="0" fontId="4" fillId="0" borderId="10" xfId="0" applyFont="1" applyBorder="1" applyAlignment="1">
      <alignment horizontal="centerContinuous" vertical="center"/>
    </xf>
    <xf numFmtId="0" fontId="4" fillId="0" borderId="9" xfId="0" applyFont="1" applyBorder="1" applyAlignment="1">
      <alignment horizontal="centerContinuous" vertical="center"/>
    </xf>
    <xf numFmtId="0" fontId="4" fillId="0" borderId="14" xfId="0" applyFont="1" applyBorder="1" applyAlignment="1">
      <alignment horizontal="centerContinuous" vertical="center"/>
    </xf>
    <xf numFmtId="0" fontId="4" fillId="0" borderId="30" xfId="0" applyFont="1" applyBorder="1" applyAlignment="1">
      <alignment horizontal="centerContinuous" vertical="center"/>
    </xf>
    <xf numFmtId="0" fontId="4" fillId="0" borderId="31" xfId="0" applyFont="1" applyBorder="1" applyAlignment="1">
      <alignment horizontal="centerContinuous" vertical="center"/>
    </xf>
    <xf numFmtId="0" fontId="3" fillId="0" borderId="30" xfId="0" applyFont="1" applyBorder="1">
      <alignment vertical="center"/>
    </xf>
    <xf numFmtId="0" fontId="3" fillId="0" borderId="32" xfId="0" applyFont="1" applyBorder="1" applyAlignment="1">
      <alignment horizontal="centerContinuous" vertical="center"/>
    </xf>
    <xf numFmtId="0" fontId="4" fillId="0" borderId="33" xfId="0" applyFont="1" applyBorder="1" applyAlignment="1">
      <alignment horizontal="centerContinuous" vertical="center"/>
    </xf>
    <xf numFmtId="0" fontId="4" fillId="0" borderId="34" xfId="0" applyFont="1" applyBorder="1" applyAlignment="1">
      <alignment horizontal="centerContinuous" vertical="center"/>
    </xf>
    <xf numFmtId="0" fontId="3" fillId="0" borderId="35" xfId="0" applyFont="1" applyBorder="1" applyAlignment="1">
      <alignment horizontal="centerContinuous" vertical="center"/>
    </xf>
    <xf numFmtId="0" fontId="3" fillId="0" borderId="36" xfId="0" applyFont="1" applyBorder="1">
      <alignment vertical="center"/>
    </xf>
    <xf numFmtId="0" fontId="3" fillId="0" borderId="37" xfId="0" applyFont="1" applyBorder="1" applyAlignment="1">
      <alignment horizontal="centerContinuous" vertical="center"/>
    </xf>
    <xf numFmtId="0" fontId="3" fillId="0" borderId="38" xfId="0" applyFont="1" applyBorder="1" applyAlignment="1">
      <alignment horizontal="centerContinuous" vertical="center"/>
    </xf>
    <xf numFmtId="0" fontId="3" fillId="0" borderId="39" xfId="0" applyFont="1" applyBorder="1">
      <alignment vertical="center"/>
    </xf>
    <xf numFmtId="0" fontId="5" fillId="0" borderId="14" xfId="0" applyFont="1" applyBorder="1" applyAlignment="1">
      <alignment horizontal="centerContinuous" vertical="center"/>
    </xf>
    <xf numFmtId="0" fontId="5" fillId="0" borderId="31" xfId="0" applyFont="1" applyBorder="1" applyAlignment="1">
      <alignment horizontal="centerContinuous" vertical="center"/>
    </xf>
    <xf numFmtId="0" fontId="4" fillId="0" borderId="18" xfId="0" applyFont="1" applyBorder="1" applyAlignment="1">
      <alignment horizontal="centerContinuous" vertical="center"/>
    </xf>
    <xf numFmtId="0" fontId="4" fillId="0" borderId="20" xfId="0" applyFont="1" applyBorder="1" applyAlignment="1">
      <alignment horizontal="centerContinuous" vertical="center"/>
    </xf>
    <xf numFmtId="0" fontId="3" fillId="0" borderId="17" xfId="0" applyFont="1" applyBorder="1" applyAlignment="1">
      <alignment horizontal="centerContinuous" vertical="center"/>
    </xf>
    <xf numFmtId="0" fontId="3" fillId="0" borderId="19" xfId="0" applyFont="1" applyBorder="1">
      <alignment vertical="center"/>
    </xf>
    <xf numFmtId="0" fontId="4" fillId="0" borderId="41" xfId="0" applyFont="1" applyBorder="1" applyAlignment="1">
      <alignment horizontal="centerContinuous" vertical="center"/>
    </xf>
    <xf numFmtId="0" fontId="4" fillId="0" borderId="37" xfId="0" applyFont="1" applyBorder="1" applyAlignment="1">
      <alignment horizontal="centerContinuous" vertical="center"/>
    </xf>
    <xf numFmtId="0" fontId="4" fillId="0" borderId="43" xfId="0" applyFont="1" applyBorder="1" applyAlignment="1">
      <alignment horizontal="centerContinuous" vertical="center"/>
    </xf>
    <xf numFmtId="0" fontId="4" fillId="0" borderId="32" xfId="0" applyFont="1" applyBorder="1" applyAlignment="1">
      <alignment horizontal="centerContinuous" vertical="center"/>
    </xf>
    <xf numFmtId="0" fontId="4" fillId="0" borderId="16" xfId="0" applyFont="1" applyBorder="1" applyAlignment="1">
      <alignment horizontal="centerContinuous" vertical="center"/>
    </xf>
    <xf numFmtId="0" fontId="4" fillId="0" borderId="17" xfId="0" applyFont="1" applyBorder="1" applyAlignment="1">
      <alignment horizontal="centerContinuous" vertical="center"/>
    </xf>
    <xf numFmtId="0" fontId="3" fillId="0" borderId="10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centerContinuous" vertical="center"/>
    </xf>
    <xf numFmtId="0" fontId="3" fillId="2" borderId="6" xfId="0" applyFont="1" applyFill="1" applyBorder="1">
      <alignment vertical="center"/>
    </xf>
    <xf numFmtId="0" fontId="3" fillId="2" borderId="40" xfId="0" applyFont="1" applyFill="1" applyBorder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Continuous" vertical="center"/>
    </xf>
    <xf numFmtId="0" fontId="3" fillId="0" borderId="2" xfId="0" applyFont="1" applyBorder="1">
      <alignment vertical="center"/>
    </xf>
    <xf numFmtId="0" fontId="3" fillId="3" borderId="10" xfId="0" applyFont="1" applyFill="1" applyBorder="1">
      <alignment vertical="center"/>
    </xf>
    <xf numFmtId="0" fontId="3" fillId="2" borderId="4" xfId="0" applyFont="1" applyFill="1" applyBorder="1">
      <alignment vertical="center"/>
    </xf>
    <xf numFmtId="0" fontId="5" fillId="0" borderId="41" xfId="0" applyFont="1" applyBorder="1" applyAlignment="1">
      <alignment horizontal="left" vertical="center"/>
    </xf>
    <xf numFmtId="0" fontId="4" fillId="4" borderId="44" xfId="0" applyFont="1" applyFill="1" applyBorder="1" applyAlignment="1">
      <alignment horizontal="left" vertical="center"/>
    </xf>
    <xf numFmtId="0" fontId="3" fillId="4" borderId="30" xfId="0" applyFont="1" applyFill="1" applyBorder="1">
      <alignment vertical="center"/>
    </xf>
    <xf numFmtId="0" fontId="3" fillId="4" borderId="30" xfId="0" applyFont="1" applyFill="1" applyBorder="1" applyAlignment="1">
      <alignment horizontal="centerContinuous" vertical="center"/>
    </xf>
    <xf numFmtId="0" fontId="3" fillId="3" borderId="45" xfId="0" applyFont="1" applyFill="1" applyBorder="1">
      <alignment vertical="center"/>
    </xf>
    <xf numFmtId="0" fontId="3" fillId="3" borderId="39" xfId="0" applyFont="1" applyFill="1" applyBorder="1">
      <alignment vertical="center"/>
    </xf>
    <xf numFmtId="0" fontId="5" fillId="0" borderId="46" xfId="0" applyFont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3" fillId="4" borderId="6" xfId="0" applyFont="1" applyFill="1" applyBorder="1">
      <alignment vertical="center"/>
    </xf>
    <xf numFmtId="0" fontId="3" fillId="4" borderId="6" xfId="0" applyFont="1" applyFill="1" applyBorder="1" applyAlignment="1">
      <alignment horizontal="centerContinuous" vertical="center"/>
    </xf>
    <xf numFmtId="0" fontId="3" fillId="3" borderId="22" xfId="0" applyFont="1" applyFill="1" applyBorder="1">
      <alignment vertical="center"/>
    </xf>
    <xf numFmtId="0" fontId="3" fillId="3" borderId="6" xfId="0" applyFont="1" applyFill="1" applyBorder="1">
      <alignment vertical="center"/>
    </xf>
    <xf numFmtId="0" fontId="7" fillId="0" borderId="47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centerContinuous" vertical="center"/>
    </xf>
    <xf numFmtId="0" fontId="3" fillId="3" borderId="48" xfId="0" applyFont="1" applyFill="1" applyBorder="1">
      <alignment vertical="center"/>
    </xf>
    <xf numFmtId="0" fontId="3" fillId="3" borderId="26" xfId="0" applyFont="1" applyFill="1" applyBorder="1" applyAlignment="1">
      <alignment horizontal="left" vertical="center"/>
    </xf>
    <xf numFmtId="0" fontId="4" fillId="4" borderId="49" xfId="0" applyFont="1" applyFill="1" applyBorder="1" applyAlignment="1">
      <alignment horizontal="left" vertical="center"/>
    </xf>
    <xf numFmtId="177" fontId="4" fillId="0" borderId="23" xfId="0" applyNumberFormat="1" applyFont="1" applyBorder="1" applyAlignment="1">
      <alignment horizontal="centerContinuous" vertical="center"/>
    </xf>
    <xf numFmtId="3" fontId="3" fillId="0" borderId="40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3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3" fillId="0" borderId="36" xfId="0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5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6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11" xfId="0" applyFont="1" applyBorder="1" applyAlignment="1">
      <alignment horizontal="centerContinuous" vertical="center"/>
    </xf>
    <xf numFmtId="0" fontId="3" fillId="2" borderId="7" xfId="0" applyFont="1" applyFill="1" applyBorder="1">
      <alignment vertical="center"/>
    </xf>
    <xf numFmtId="0" fontId="3" fillId="0" borderId="45" xfId="0" applyFont="1" applyBorder="1">
      <alignment vertical="center"/>
    </xf>
    <xf numFmtId="0" fontId="3" fillId="2" borderId="45" xfId="0" applyFont="1" applyFill="1" applyBorder="1">
      <alignment vertical="center"/>
    </xf>
    <xf numFmtId="0" fontId="3" fillId="2" borderId="51" xfId="0" applyFont="1" applyFill="1" applyBorder="1">
      <alignment vertical="center"/>
    </xf>
    <xf numFmtId="0" fontId="3" fillId="0" borderId="2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4" borderId="52" xfId="0" applyFont="1" applyFill="1" applyBorder="1">
      <alignment vertical="center"/>
    </xf>
    <xf numFmtId="0" fontId="3" fillId="5" borderId="24" xfId="0" applyFont="1" applyFill="1" applyBorder="1">
      <alignment vertical="center"/>
    </xf>
    <xf numFmtId="0" fontId="3" fillId="3" borderId="26" xfId="0" applyFont="1" applyFill="1" applyBorder="1">
      <alignment vertical="center"/>
    </xf>
    <xf numFmtId="0" fontId="3" fillId="0" borderId="26" xfId="0" applyFont="1" applyBorder="1" applyAlignment="1">
      <alignment horizontal="centerContinuous" vertical="center"/>
    </xf>
    <xf numFmtId="0" fontId="3" fillId="2" borderId="48" xfId="0" applyFont="1" applyFill="1" applyBorder="1" applyAlignment="1">
      <alignment horizontal="centerContinuous" vertical="center"/>
    </xf>
    <xf numFmtId="0" fontId="3" fillId="2" borderId="24" xfId="0" applyFont="1" applyFill="1" applyBorder="1" applyAlignment="1">
      <alignment horizontal="centerContinuous" vertical="center"/>
    </xf>
    <xf numFmtId="0" fontId="3" fillId="2" borderId="26" xfId="0" applyFont="1" applyFill="1" applyBorder="1" applyAlignment="1">
      <alignment horizontal="centerContinuous" vertical="center"/>
    </xf>
    <xf numFmtId="0" fontId="4" fillId="0" borderId="26" xfId="0" applyFont="1" applyBorder="1" applyAlignment="1">
      <alignment horizontal="centerContinuous" vertical="center"/>
    </xf>
    <xf numFmtId="3" fontId="3" fillId="0" borderId="7" xfId="0" applyNumberFormat="1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21" xfId="0" applyFont="1" applyBorder="1">
      <alignment vertical="center"/>
    </xf>
    <xf numFmtId="0" fontId="4" fillId="0" borderId="54" xfId="0" applyFont="1" applyBorder="1" applyAlignment="1">
      <alignment horizontal="centerContinuous" vertical="center"/>
    </xf>
    <xf numFmtId="0" fontId="3" fillId="0" borderId="5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indent="2"/>
    </xf>
    <xf numFmtId="0" fontId="4" fillId="0" borderId="53" xfId="0" applyFont="1" applyBorder="1">
      <alignment vertical="center"/>
    </xf>
    <xf numFmtId="3" fontId="5" fillId="0" borderId="30" xfId="0" applyNumberFormat="1" applyFont="1" applyBorder="1">
      <alignment vertical="center"/>
    </xf>
    <xf numFmtId="0" fontId="4" fillId="0" borderId="7" xfId="0" applyFont="1" applyBorder="1">
      <alignment vertical="center"/>
    </xf>
    <xf numFmtId="179" fontId="3" fillId="0" borderId="8" xfId="0" applyNumberFormat="1" applyFont="1" applyBorder="1" applyAlignment="1">
      <alignment horizontal="right" vertical="center" wrapText="1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>
      <alignment vertical="center"/>
    </xf>
    <xf numFmtId="0" fontId="3" fillId="3" borderId="24" xfId="0" applyFont="1" applyFill="1" applyBorder="1" applyAlignment="1">
      <alignment horizontal="left" vertical="center"/>
    </xf>
    <xf numFmtId="0" fontId="4" fillId="4" borderId="23" xfId="0" applyFont="1" applyFill="1" applyBorder="1" applyAlignment="1">
      <alignment horizontal="left" vertical="center"/>
    </xf>
    <xf numFmtId="0" fontId="3" fillId="4" borderId="24" xfId="0" applyFont="1" applyFill="1" applyBorder="1">
      <alignment vertical="center"/>
    </xf>
    <xf numFmtId="1" fontId="3" fillId="3" borderId="48" xfId="0" applyNumberFormat="1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176" fontId="3" fillId="0" borderId="24" xfId="0" applyNumberFormat="1" applyFont="1" applyBorder="1">
      <alignment vertical="center"/>
    </xf>
    <xf numFmtId="176" fontId="3" fillId="0" borderId="23" xfId="0" applyNumberFormat="1" applyFont="1" applyBorder="1">
      <alignment vertical="center"/>
    </xf>
    <xf numFmtId="176" fontId="3" fillId="0" borderId="23" xfId="0" applyNumberFormat="1" applyFont="1" applyBorder="1" applyAlignment="1">
      <alignment horizontal="right" vertical="center"/>
    </xf>
    <xf numFmtId="176" fontId="3" fillId="0" borderId="24" xfId="0" applyNumberFormat="1" applyFont="1" applyBorder="1" applyAlignment="1">
      <alignment horizontal="right" vertical="center"/>
    </xf>
    <xf numFmtId="3" fontId="3" fillId="0" borderId="4" xfId="0" applyNumberFormat="1" applyFont="1" applyBorder="1">
      <alignment vertical="center"/>
    </xf>
    <xf numFmtId="178" fontId="3" fillId="0" borderId="4" xfId="0" applyNumberFormat="1" applyFont="1" applyBorder="1" applyAlignment="1">
      <alignment horizontal="right" vertical="center"/>
    </xf>
    <xf numFmtId="3" fontId="3" fillId="0" borderId="30" xfId="0" applyNumberFormat="1" applyFont="1" applyBorder="1">
      <alignment vertical="center"/>
    </xf>
    <xf numFmtId="178" fontId="3" fillId="0" borderId="30" xfId="0" applyNumberFormat="1" applyFont="1" applyBorder="1" applyAlignment="1">
      <alignment horizontal="right" vertical="center"/>
    </xf>
    <xf numFmtId="178" fontId="3" fillId="0" borderId="19" xfId="0" applyNumberFormat="1" applyFont="1" applyBorder="1" applyAlignment="1">
      <alignment horizontal="right" vertical="center"/>
    </xf>
    <xf numFmtId="176" fontId="3" fillId="0" borderId="30" xfId="0" applyNumberFormat="1" applyFont="1" applyBorder="1" applyAlignment="1">
      <alignment horizontal="right" vertical="center"/>
    </xf>
    <xf numFmtId="3" fontId="3" fillId="0" borderId="6" xfId="0" applyNumberFormat="1" applyFont="1" applyBorder="1">
      <alignment vertical="center"/>
    </xf>
    <xf numFmtId="176" fontId="3" fillId="0" borderId="19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 textRotation="255"/>
    </xf>
    <xf numFmtId="0" fontId="3" fillId="0" borderId="13" xfId="0" applyFont="1" applyBorder="1" applyAlignment="1">
      <alignment horizontal="center" vertical="center" textRotation="255"/>
    </xf>
    <xf numFmtId="0" fontId="3" fillId="0" borderId="38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36" xfId="0" applyNumberFormat="1" applyFont="1" applyBorder="1">
      <alignment vertical="center"/>
    </xf>
    <xf numFmtId="178" fontId="3" fillId="0" borderId="36" xfId="0" applyNumberFormat="1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9" xfId="0" applyFont="1" applyBorder="1">
      <alignment vertical="center"/>
    </xf>
  </cellXfs>
  <cellStyles count="2">
    <cellStyle name="標準" xfId="0" builtinId="0"/>
    <cellStyle name="標準 2" xfId="1" xr:uid="{00000000-0005-0000-0000-000031000000}"/>
  </cellStyles>
  <dxfs count="0"/>
  <tableStyles count="0" defaultTableStyle="TableStyleMedium2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AE71"/>
  <sheetViews>
    <sheetView view="pageBreakPreview" topLeftCell="A38" zoomScaleNormal="100" zoomScaleSheetLayoutView="100" zoomScalePageLayoutView="80" workbookViewId="0">
      <selection activeCell="P12" sqref="P12:S12"/>
    </sheetView>
  </sheetViews>
  <sheetFormatPr defaultColWidth="9" defaultRowHeight="13.5" x14ac:dyDescent="0.15"/>
  <cols>
    <col min="1" max="1" width="3.25" style="4" customWidth="1"/>
    <col min="2" max="21" width="5" style="4" customWidth="1"/>
    <col min="22" max="22" width="3.125" style="4" customWidth="1"/>
    <col min="23" max="23" width="27.375" style="4" customWidth="1"/>
    <col min="24" max="25" width="9" style="4"/>
    <col min="26" max="26" width="11.625" style="4" customWidth="1"/>
    <col min="27" max="32" width="9" style="4"/>
    <col min="33" max="33" width="9" style="4" customWidth="1"/>
    <col min="34" max="16384" width="9" style="4"/>
  </cols>
  <sheetData>
    <row r="1" spans="1:31" s="1" customFormat="1" ht="19.5" customHeight="1" x14ac:dyDescent="0.15">
      <c r="E1" s="1" t="s">
        <v>68</v>
      </c>
      <c r="U1" s="128" t="s">
        <v>1</v>
      </c>
      <c r="Z1" s="1" t="s">
        <v>2</v>
      </c>
    </row>
    <row r="2" spans="1:31" ht="15" customHeight="1" x14ac:dyDescent="0.15">
      <c r="N2" s="5" t="s">
        <v>69</v>
      </c>
      <c r="O2" s="84" t="s">
        <v>70</v>
      </c>
      <c r="P2" s="85"/>
      <c r="Q2" s="129">
        <v>2</v>
      </c>
      <c r="R2" s="85" t="s">
        <v>3</v>
      </c>
      <c r="S2" s="129">
        <v>1</v>
      </c>
      <c r="T2" s="85" t="s">
        <v>4</v>
      </c>
      <c r="U2" s="3" t="s">
        <v>5</v>
      </c>
    </row>
    <row r="3" spans="1:31" s="2" customFormat="1" ht="7.5" customHeight="1" x14ac:dyDescent="0.15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W3" s="4"/>
      <c r="X3" s="4"/>
      <c r="Y3" s="4"/>
      <c r="Z3" s="4"/>
      <c r="AA3" s="4"/>
      <c r="AB3" s="4"/>
    </row>
    <row r="4" spans="1:31" ht="17.25" customHeight="1" x14ac:dyDescent="0.15">
      <c r="A4" s="166" t="s">
        <v>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spans="1:31" s="3" customFormat="1" ht="15" customHeight="1" x14ac:dyDescent="0.15">
      <c r="B5" s="187" t="s">
        <v>7</v>
      </c>
      <c r="C5" s="188"/>
      <c r="D5" s="188"/>
      <c r="E5" s="188"/>
      <c r="F5" s="189"/>
      <c r="G5" s="6" t="s">
        <v>8</v>
      </c>
      <c r="H5" s="6"/>
      <c r="I5" s="6"/>
      <c r="J5" s="86" t="s">
        <v>9</v>
      </c>
      <c r="K5" s="6"/>
      <c r="L5" s="87"/>
      <c r="M5" s="6" t="s">
        <v>10</v>
      </c>
      <c r="N5" s="6"/>
      <c r="O5" s="87"/>
      <c r="P5" s="6" t="s">
        <v>11</v>
      </c>
      <c r="Q5" s="6"/>
      <c r="R5" s="87"/>
      <c r="S5" s="6" t="s">
        <v>12</v>
      </c>
      <c r="T5" s="6"/>
      <c r="U5" s="130"/>
      <c r="V5" s="4"/>
      <c r="W5" s="4"/>
      <c r="X5" s="4"/>
      <c r="Y5" s="4"/>
      <c r="Z5" s="4"/>
    </row>
    <row r="6" spans="1:31" ht="15" customHeight="1" x14ac:dyDescent="0.15">
      <c r="B6" s="190"/>
      <c r="C6" s="191"/>
      <c r="D6" s="191"/>
      <c r="E6" s="191"/>
      <c r="F6" s="192"/>
      <c r="G6" s="167">
        <v>670</v>
      </c>
      <c r="H6" s="167"/>
      <c r="I6" s="88" t="s">
        <v>13</v>
      </c>
      <c r="J6" s="168">
        <v>740</v>
      </c>
      <c r="K6" s="167"/>
      <c r="L6" s="89" t="s">
        <v>13</v>
      </c>
      <c r="M6" s="167">
        <v>815</v>
      </c>
      <c r="N6" s="167"/>
      <c r="O6" s="89" t="s">
        <v>13</v>
      </c>
      <c r="P6" s="167">
        <v>886</v>
      </c>
      <c r="Q6" s="167"/>
      <c r="R6" s="89" t="s">
        <v>13</v>
      </c>
      <c r="S6" s="167">
        <v>955</v>
      </c>
      <c r="T6" s="167"/>
      <c r="U6" s="131" t="s">
        <v>13</v>
      </c>
    </row>
    <row r="7" spans="1:31" ht="7.5" customHeight="1" x14ac:dyDescent="0.15">
      <c r="A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W7" s="41"/>
    </row>
    <row r="8" spans="1:31" ht="15" customHeight="1" x14ac:dyDescent="0.15">
      <c r="B8" s="7" t="s">
        <v>14</v>
      </c>
      <c r="C8" s="8"/>
      <c r="D8" s="8"/>
      <c r="E8" s="8"/>
      <c r="F8" s="9"/>
      <c r="G8" s="10">
        <v>30</v>
      </c>
      <c r="H8" s="11" t="s">
        <v>13</v>
      </c>
      <c r="I8" s="90" t="s">
        <v>15</v>
      </c>
      <c r="J8" s="91"/>
      <c r="K8" s="92"/>
      <c r="L8" s="91"/>
      <c r="M8" s="93"/>
      <c r="N8" s="94">
        <v>18</v>
      </c>
      <c r="O8" s="95" t="s">
        <v>13</v>
      </c>
      <c r="P8" s="96" t="s">
        <v>18</v>
      </c>
      <c r="Q8" s="79"/>
      <c r="R8" s="27"/>
      <c r="S8" s="27"/>
      <c r="T8" s="10">
        <v>4</v>
      </c>
      <c r="U8" s="11" t="s">
        <v>13</v>
      </c>
      <c r="AA8" s="4">
        <v>1</v>
      </c>
      <c r="AB8" s="4">
        <v>2</v>
      </c>
      <c r="AC8" s="4">
        <v>3</v>
      </c>
      <c r="AD8" s="4">
        <v>4</v>
      </c>
      <c r="AE8" s="4">
        <v>5</v>
      </c>
    </row>
    <row r="9" spans="1:31" ht="15" customHeight="1" x14ac:dyDescent="0.15">
      <c r="B9" s="12" t="s">
        <v>17</v>
      </c>
      <c r="C9" s="13"/>
      <c r="D9" s="13"/>
      <c r="E9" s="13"/>
      <c r="F9" s="14"/>
      <c r="G9" s="15">
        <v>20</v>
      </c>
      <c r="H9" s="16" t="s">
        <v>13</v>
      </c>
      <c r="I9" s="97" t="s">
        <v>71</v>
      </c>
      <c r="J9" s="98"/>
      <c r="K9" s="99"/>
      <c r="L9" s="98"/>
      <c r="M9" s="98"/>
      <c r="N9" s="100">
        <v>40</v>
      </c>
      <c r="O9" s="101" t="s">
        <v>13</v>
      </c>
      <c r="P9" s="102" t="s">
        <v>19</v>
      </c>
      <c r="Q9" s="132"/>
      <c r="R9" s="66"/>
      <c r="S9" s="66"/>
      <c r="T9" s="133">
        <v>8</v>
      </c>
      <c r="U9" s="134" t="s">
        <v>13</v>
      </c>
      <c r="X9" s="4" t="s">
        <v>13</v>
      </c>
      <c r="Y9" s="4" t="s">
        <v>20</v>
      </c>
      <c r="Z9" s="4" t="s">
        <v>21</v>
      </c>
      <c r="AA9" s="158">
        <f>G6+T8+N8+G10+T9+G13</f>
        <v>723</v>
      </c>
      <c r="AB9" s="158">
        <f>J6+T8+N8+G10+T9+G13</f>
        <v>793</v>
      </c>
      <c r="AC9" s="158">
        <f>M6+T8+N8+G10+T9+G13</f>
        <v>868</v>
      </c>
      <c r="AD9" s="158">
        <f>P6+T8+N8+G10+T9+G13</f>
        <v>939</v>
      </c>
      <c r="AE9" s="158">
        <f>S6+T8+N8+G10+T9+G13</f>
        <v>1008</v>
      </c>
    </row>
    <row r="10" spans="1:31" ht="15" customHeight="1" x14ac:dyDescent="0.15">
      <c r="A10" s="17"/>
      <c r="B10" s="18" t="s">
        <v>16</v>
      </c>
      <c r="C10" s="19"/>
      <c r="D10" s="20"/>
      <c r="E10" s="21"/>
      <c r="F10" s="22"/>
      <c r="G10" s="23">
        <v>11</v>
      </c>
      <c r="H10" s="24" t="s">
        <v>13</v>
      </c>
      <c r="I10" s="103" t="s">
        <v>72</v>
      </c>
      <c r="J10" s="104"/>
      <c r="K10" s="105"/>
      <c r="L10" s="104"/>
      <c r="M10" s="104"/>
      <c r="N10" s="106">
        <v>110</v>
      </c>
      <c r="O10" s="107" t="s">
        <v>13</v>
      </c>
      <c r="P10" s="108" t="s">
        <v>73</v>
      </c>
      <c r="Q10" s="135"/>
      <c r="R10" s="31"/>
      <c r="S10" s="31"/>
      <c r="T10" s="33">
        <v>10</v>
      </c>
      <c r="U10" s="131" t="s">
        <v>13</v>
      </c>
      <c r="W10" s="41"/>
    </row>
    <row r="11" spans="1:31" ht="18" customHeight="1" thickBot="1" x14ac:dyDescent="0.2">
      <c r="A11" s="4" t="s">
        <v>22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T11" s="2"/>
      <c r="U11" s="2"/>
      <c r="W11" s="41" t="s">
        <v>23</v>
      </c>
      <c r="X11" s="136">
        <v>30</v>
      </c>
      <c r="Y11" s="136">
        <v>30</v>
      </c>
      <c r="Z11" s="136">
        <f>X11*Y11</f>
        <v>900</v>
      </c>
      <c r="AA11" s="136">
        <v>31</v>
      </c>
      <c r="AB11" s="136">
        <v>31</v>
      </c>
      <c r="AC11" s="136">
        <v>31</v>
      </c>
      <c r="AD11" s="136">
        <v>31</v>
      </c>
      <c r="AE11" s="136">
        <v>31</v>
      </c>
    </row>
    <row r="12" spans="1:31" ht="15" customHeight="1" thickBot="1" x14ac:dyDescent="0.2">
      <c r="B12" s="207" t="s">
        <v>24</v>
      </c>
      <c r="C12" s="208"/>
      <c r="D12" s="208"/>
      <c r="E12" s="208"/>
      <c r="F12" s="209"/>
      <c r="G12" s="10">
        <v>246</v>
      </c>
      <c r="H12" s="28" t="s">
        <v>13</v>
      </c>
      <c r="I12" s="109" t="s">
        <v>25</v>
      </c>
      <c r="J12" s="44"/>
      <c r="K12" s="44"/>
      <c r="L12" s="44"/>
      <c r="M12" s="110"/>
      <c r="N12" s="111">
        <v>6</v>
      </c>
      <c r="O12" s="161" t="s">
        <v>13</v>
      </c>
      <c r="P12" s="162" t="s">
        <v>74</v>
      </c>
      <c r="Q12" s="163"/>
      <c r="R12" s="163"/>
      <c r="S12" s="138"/>
      <c r="T12" s="164">
        <v>20</v>
      </c>
      <c r="U12" s="139" t="s">
        <v>13</v>
      </c>
      <c r="W12" s="41" t="s">
        <v>27</v>
      </c>
      <c r="AA12" s="159">
        <f>AA9*AA11</f>
        <v>22413</v>
      </c>
      <c r="AB12" s="136">
        <f>AB9*AB11</f>
        <v>24583</v>
      </c>
      <c r="AC12" s="136">
        <f>AC9*AC11</f>
        <v>26908</v>
      </c>
      <c r="AD12" s="136">
        <f>AD9*AD11</f>
        <v>29109</v>
      </c>
      <c r="AE12" s="136">
        <f>AE9*AE11</f>
        <v>31248</v>
      </c>
    </row>
    <row r="13" spans="1:31" s="3" customFormat="1" ht="15" customHeight="1" thickBot="1" x14ac:dyDescent="0.2">
      <c r="A13" s="4"/>
      <c r="B13" s="29" t="s">
        <v>26</v>
      </c>
      <c r="C13" s="30"/>
      <c r="D13" s="31"/>
      <c r="E13" s="31"/>
      <c r="F13" s="32"/>
      <c r="G13" s="33">
        <v>12</v>
      </c>
      <c r="H13" s="34" t="s">
        <v>13</v>
      </c>
      <c r="V13" s="4"/>
      <c r="W13" s="41"/>
      <c r="X13" s="136"/>
      <c r="Y13" s="136"/>
      <c r="Z13" s="136"/>
    </row>
    <row r="14" spans="1:31" s="3" customFormat="1" ht="17.100000000000001" customHeight="1" x14ac:dyDescent="0.15">
      <c r="A14" s="4" t="s">
        <v>28</v>
      </c>
      <c r="B14" s="35"/>
      <c r="C14" s="35"/>
      <c r="D14" s="3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1" t="s">
        <v>29</v>
      </c>
      <c r="X14" s="136">
        <v>20</v>
      </c>
      <c r="Y14" s="136">
        <v>1</v>
      </c>
      <c r="Z14" s="136">
        <f>X14*Y14</f>
        <v>20</v>
      </c>
    </row>
    <row r="15" spans="1:31" s="3" customFormat="1" ht="15" customHeight="1" x14ac:dyDescent="0.15">
      <c r="B15" s="36" t="s">
        <v>75</v>
      </c>
      <c r="C15" s="37"/>
      <c r="D15" s="38"/>
      <c r="E15" s="39">
        <v>13.6</v>
      </c>
      <c r="F15" s="39"/>
      <c r="G15" s="40" t="s">
        <v>30</v>
      </c>
      <c r="U15" s="4"/>
      <c r="V15" s="4"/>
      <c r="W15" s="4"/>
      <c r="Y15" s="4" t="s">
        <v>31</v>
      </c>
      <c r="AA15" s="160">
        <f>Z11+AA12+Z14+T10+N10+N9+T12</f>
        <v>23513</v>
      </c>
      <c r="AB15" s="160">
        <f>AA11+AB12+AA14+T10+N10+N9+T12</f>
        <v>24794</v>
      </c>
      <c r="AC15" s="160">
        <f>AB11+AC12+AB14+T10+N10+N9+T12</f>
        <v>27119</v>
      </c>
      <c r="AD15" s="160">
        <f>AC11+AD12+AC14+T10+N10+N9+T12</f>
        <v>29320</v>
      </c>
      <c r="AE15" s="160">
        <f>AD11+AE12+AD14+T10+N10+N9+T12</f>
        <v>31459</v>
      </c>
    </row>
    <row r="16" spans="1:31" ht="6.75" customHeight="1" x14ac:dyDescent="0.15"/>
    <row r="17" spans="1:31" ht="15" customHeight="1" x14ac:dyDescent="0.15">
      <c r="A17" s="3" t="s">
        <v>32</v>
      </c>
      <c r="B17" s="41"/>
      <c r="C17" s="41"/>
      <c r="D17" s="41"/>
      <c r="E17" s="41"/>
      <c r="F17" s="42"/>
      <c r="G17" s="42"/>
      <c r="H17" s="42"/>
      <c r="I17" s="42"/>
      <c r="J17" s="42"/>
      <c r="K17" s="42"/>
      <c r="L17" s="46" t="s">
        <v>33</v>
      </c>
      <c r="M17" s="37"/>
      <c r="N17" s="114" t="s">
        <v>34</v>
      </c>
      <c r="O17" s="37"/>
      <c r="P17" s="37"/>
      <c r="Q17" s="140"/>
      <c r="R17" s="141" t="s">
        <v>35</v>
      </c>
      <c r="S17" s="142"/>
      <c r="T17" s="142"/>
      <c r="U17" s="143"/>
      <c r="Z17" s="4">
        <f>G13*31</f>
        <v>372</v>
      </c>
      <c r="AA17" s="4">
        <v>0.13600000000000001</v>
      </c>
      <c r="AB17" s="4">
        <v>0.13600000000000001</v>
      </c>
      <c r="AC17" s="4">
        <v>0.13600000000000001</v>
      </c>
      <c r="AD17" s="4">
        <v>0.13600000000000001</v>
      </c>
      <c r="AE17" s="4">
        <v>0.13600000000000001</v>
      </c>
    </row>
    <row r="18" spans="1:31" ht="15" customHeight="1" x14ac:dyDescent="0.15">
      <c r="A18" s="3"/>
      <c r="B18" s="43"/>
      <c r="C18" s="44"/>
      <c r="D18" s="44"/>
      <c r="E18" s="44"/>
      <c r="F18" s="45"/>
      <c r="G18" s="46" t="s">
        <v>36</v>
      </c>
      <c r="H18" s="47"/>
      <c r="I18" s="47"/>
      <c r="J18" s="46" t="s">
        <v>37</v>
      </c>
      <c r="K18" s="47"/>
      <c r="L18" s="47"/>
      <c r="M18" s="46" t="s">
        <v>38</v>
      </c>
      <c r="N18" s="47"/>
      <c r="O18" s="47"/>
      <c r="P18" s="46" t="s">
        <v>39</v>
      </c>
      <c r="Q18" s="47"/>
      <c r="R18" s="47"/>
      <c r="S18" s="46" t="s">
        <v>40</v>
      </c>
      <c r="T18" s="47"/>
      <c r="U18" s="144"/>
      <c r="AA18" s="4">
        <f>AA15*AA17</f>
        <v>3197.768</v>
      </c>
      <c r="AB18" s="4">
        <f>AB15*AB17</f>
        <v>3371.9839999999999</v>
      </c>
      <c r="AC18" s="4">
        <f>AC15*AC17</f>
        <v>3688.1840000000002</v>
      </c>
      <c r="AD18" s="4">
        <f>AD15*AD17</f>
        <v>3987.52</v>
      </c>
      <c r="AE18" s="160">
        <f>AE15*AE17</f>
        <v>4278.424</v>
      </c>
    </row>
    <row r="19" spans="1:31" ht="18" customHeight="1" x14ac:dyDescent="0.15">
      <c r="B19" s="48" t="s">
        <v>41</v>
      </c>
      <c r="C19" s="49"/>
      <c r="D19" s="49"/>
      <c r="E19" s="49"/>
      <c r="F19" s="50"/>
      <c r="G19" s="169">
        <f>INT(AA18+Z11+AA12+Z14)*10.27</f>
        <v>272463.09999999998</v>
      </c>
      <c r="H19" s="169"/>
      <c r="I19" s="115" t="s">
        <v>42</v>
      </c>
      <c r="J19" s="170">
        <f>INT(AB18+Z11+AB12+Z14)*10.27</f>
        <v>296535.98</v>
      </c>
      <c r="K19" s="169"/>
      <c r="L19" s="115" t="s">
        <v>42</v>
      </c>
      <c r="M19" s="171">
        <f>INT(AC18+Z11+AC12+Z14)*10.27</f>
        <v>323669.32</v>
      </c>
      <c r="N19" s="172"/>
      <c r="O19" s="115" t="s">
        <v>42</v>
      </c>
      <c r="P19" s="171">
        <f>INT(AD18+Z11+AD12+Z14)*10.27</f>
        <v>349344.32</v>
      </c>
      <c r="Q19" s="172"/>
      <c r="R19" s="115" t="s">
        <v>42</v>
      </c>
      <c r="S19" s="171">
        <f>INT(AE18+Z11+AE12+Z14)*10.27</f>
        <v>374300.42</v>
      </c>
      <c r="T19" s="172"/>
      <c r="U19" s="145" t="s">
        <v>42</v>
      </c>
    </row>
    <row r="20" spans="1:31" ht="18" customHeight="1" x14ac:dyDescent="0.15">
      <c r="B20" s="48" t="s">
        <v>43</v>
      </c>
      <c r="C20" s="49"/>
      <c r="D20" s="49"/>
      <c r="E20" s="49"/>
      <c r="F20" s="50"/>
      <c r="G20" s="169">
        <f t="shared" ref="G20" si="0">G19*0.1</f>
        <v>27246.31</v>
      </c>
      <c r="H20" s="169"/>
      <c r="I20" s="115" t="s">
        <v>42</v>
      </c>
      <c r="J20" s="170">
        <f t="shared" ref="J20" si="1">J19*0.1</f>
        <v>29653.598000000002</v>
      </c>
      <c r="K20" s="169"/>
      <c r="L20" s="115" t="s">
        <v>42</v>
      </c>
      <c r="M20" s="171">
        <f t="shared" ref="M20" si="2">M19*0.1</f>
        <v>32366.932000000001</v>
      </c>
      <c r="N20" s="172"/>
      <c r="O20" s="115" t="s">
        <v>42</v>
      </c>
      <c r="P20" s="171">
        <f t="shared" ref="P20" si="3">P19*0.1</f>
        <v>34934.432000000001</v>
      </c>
      <c r="Q20" s="172"/>
      <c r="R20" s="115" t="s">
        <v>42</v>
      </c>
      <c r="S20" s="171">
        <f>S19*0.1</f>
        <v>37430.042000000001</v>
      </c>
      <c r="T20" s="172"/>
      <c r="U20" s="145" t="s">
        <v>42</v>
      </c>
    </row>
    <row r="21" spans="1:31" ht="15" customHeight="1" x14ac:dyDescent="0.15">
      <c r="B21" s="51"/>
      <c r="C21" s="51"/>
      <c r="D21" s="51"/>
      <c r="E21" s="52"/>
      <c r="F21" s="51"/>
      <c r="G21" s="51"/>
      <c r="H21" s="51"/>
      <c r="I21" s="52"/>
      <c r="J21" s="51"/>
      <c r="K21" s="51"/>
      <c r="L21" s="51"/>
      <c r="M21" s="52"/>
      <c r="N21" s="51"/>
      <c r="O21" s="51"/>
      <c r="P21" s="51"/>
      <c r="Q21" s="52"/>
      <c r="R21" s="51"/>
      <c r="S21" s="51"/>
      <c r="T21" s="51"/>
      <c r="U21" s="52"/>
    </row>
    <row r="22" spans="1:31" ht="18" customHeight="1" x14ac:dyDescent="0.15">
      <c r="B22" s="193" t="s">
        <v>44</v>
      </c>
      <c r="C22" s="194"/>
      <c r="D22" s="195"/>
      <c r="E22" s="53" t="s">
        <v>45</v>
      </c>
      <c r="F22" s="26"/>
      <c r="G22" s="54"/>
      <c r="H22" s="27"/>
      <c r="I22" s="27"/>
      <c r="J22" s="27"/>
      <c r="K22" s="27"/>
      <c r="L22" s="27"/>
      <c r="M22" s="173">
        <v>9300</v>
      </c>
      <c r="N22" s="173"/>
      <c r="O22" s="8" t="s">
        <v>42</v>
      </c>
      <c r="P22" s="116" t="s">
        <v>46</v>
      </c>
      <c r="Q22" s="174">
        <v>300</v>
      </c>
      <c r="R22" s="174"/>
      <c r="S22" s="8" t="s">
        <v>47</v>
      </c>
      <c r="T22" s="8" t="s">
        <v>4</v>
      </c>
      <c r="U22" s="146" t="s">
        <v>48</v>
      </c>
    </row>
    <row r="23" spans="1:31" ht="18" customHeight="1" x14ac:dyDescent="0.15">
      <c r="B23" s="196"/>
      <c r="C23" s="197"/>
      <c r="D23" s="198"/>
      <c r="E23" s="55" t="s">
        <v>49</v>
      </c>
      <c r="F23" s="56"/>
      <c r="G23" s="57"/>
      <c r="H23" s="58"/>
      <c r="I23" s="58"/>
      <c r="J23" s="58"/>
      <c r="K23" s="58"/>
      <c r="L23" s="58"/>
      <c r="M23" s="175">
        <v>12090</v>
      </c>
      <c r="N23" s="175"/>
      <c r="O23" s="117" t="s">
        <v>42</v>
      </c>
      <c r="P23" s="118" t="s">
        <v>46</v>
      </c>
      <c r="Q23" s="176">
        <v>390</v>
      </c>
      <c r="R23" s="176"/>
      <c r="S23" s="117" t="s">
        <v>47</v>
      </c>
      <c r="T23" s="117" t="s">
        <v>4</v>
      </c>
      <c r="U23" s="147" t="s">
        <v>48</v>
      </c>
    </row>
    <row r="24" spans="1:31" ht="18" customHeight="1" x14ac:dyDescent="0.15">
      <c r="B24" s="196"/>
      <c r="C24" s="197"/>
      <c r="D24" s="198"/>
      <c r="E24" s="55" t="s">
        <v>50</v>
      </c>
      <c r="F24" s="57"/>
      <c r="G24" s="59"/>
      <c r="H24" s="58"/>
      <c r="I24" s="58"/>
      <c r="J24" s="58"/>
      <c r="K24" s="58"/>
      <c r="L24" s="58"/>
      <c r="M24" s="175">
        <v>20150</v>
      </c>
      <c r="N24" s="175"/>
      <c r="O24" s="117" t="s">
        <v>42</v>
      </c>
      <c r="P24" s="118" t="s">
        <v>46</v>
      </c>
      <c r="Q24" s="176">
        <v>650</v>
      </c>
      <c r="R24" s="176"/>
      <c r="S24" s="117" t="s">
        <v>47</v>
      </c>
      <c r="T24" s="117" t="s">
        <v>4</v>
      </c>
      <c r="U24" s="147" t="s">
        <v>48</v>
      </c>
    </row>
    <row r="25" spans="1:31" ht="18" customHeight="1" x14ac:dyDescent="0.15">
      <c r="B25" s="196"/>
      <c r="C25" s="197"/>
      <c r="D25" s="198"/>
      <c r="E25" s="55" t="s">
        <v>51</v>
      </c>
      <c r="F25" s="56"/>
      <c r="G25" s="59"/>
      <c r="H25" s="58"/>
      <c r="I25" s="58"/>
      <c r="J25" s="58"/>
      <c r="K25" s="58"/>
      <c r="L25" s="58"/>
      <c r="M25" s="175">
        <v>42160</v>
      </c>
      <c r="N25" s="175"/>
      <c r="O25" s="117" t="s">
        <v>42</v>
      </c>
      <c r="P25" s="118" t="s">
        <v>46</v>
      </c>
      <c r="Q25" s="176">
        <v>1360</v>
      </c>
      <c r="R25" s="176"/>
      <c r="S25" s="117" t="s">
        <v>47</v>
      </c>
      <c r="T25" s="117" t="s">
        <v>4</v>
      </c>
      <c r="U25" s="147" t="s">
        <v>48</v>
      </c>
    </row>
    <row r="26" spans="1:31" ht="18" customHeight="1" x14ac:dyDescent="0.15">
      <c r="B26" s="196"/>
      <c r="C26" s="197"/>
      <c r="D26" s="198"/>
      <c r="E26" s="60" t="s">
        <v>52</v>
      </c>
      <c r="F26" s="61"/>
      <c r="G26" s="62"/>
      <c r="H26" s="63"/>
      <c r="I26" s="63"/>
      <c r="J26" s="63"/>
      <c r="K26" s="63"/>
      <c r="L26" s="63"/>
      <c r="M26" s="205">
        <v>49600</v>
      </c>
      <c r="N26" s="205"/>
      <c r="O26" s="119" t="s">
        <v>42</v>
      </c>
      <c r="P26" s="120" t="s">
        <v>46</v>
      </c>
      <c r="Q26" s="206">
        <v>1600</v>
      </c>
      <c r="R26" s="206"/>
      <c r="S26" s="119" t="s">
        <v>47</v>
      </c>
      <c r="T26" s="119" t="s">
        <v>4</v>
      </c>
      <c r="U26" s="148" t="s">
        <v>48</v>
      </c>
    </row>
    <row r="27" spans="1:31" ht="18" customHeight="1" x14ac:dyDescent="0.15">
      <c r="B27" s="193" t="s">
        <v>53</v>
      </c>
      <c r="C27" s="194"/>
      <c r="D27" s="195"/>
      <c r="E27" s="53" t="s">
        <v>45</v>
      </c>
      <c r="F27" s="54"/>
      <c r="G27" s="64"/>
      <c r="H27" s="27"/>
      <c r="I27" s="27"/>
      <c r="J27" s="27"/>
      <c r="K27" s="27"/>
      <c r="L27" s="27"/>
      <c r="M27" s="173">
        <f>Q27*31</f>
        <v>27280</v>
      </c>
      <c r="N27" s="173"/>
      <c r="O27" s="8" t="s">
        <v>42</v>
      </c>
      <c r="P27" s="116" t="s">
        <v>46</v>
      </c>
      <c r="Q27" s="174">
        <v>880</v>
      </c>
      <c r="R27" s="174"/>
      <c r="S27" s="8" t="s">
        <v>47</v>
      </c>
      <c r="T27" s="8" t="s">
        <v>4</v>
      </c>
      <c r="U27" s="146" t="s">
        <v>48</v>
      </c>
    </row>
    <row r="28" spans="1:31" ht="18" customHeight="1" x14ac:dyDescent="0.15">
      <c r="B28" s="196"/>
      <c r="C28" s="197"/>
      <c r="D28" s="198"/>
      <c r="E28" s="55" t="s">
        <v>49</v>
      </c>
      <c r="F28" s="57"/>
      <c r="G28" s="65"/>
      <c r="H28" s="66"/>
      <c r="I28" s="58"/>
      <c r="J28" s="58"/>
      <c r="K28" s="58"/>
      <c r="L28" s="58"/>
      <c r="M28" s="175">
        <f>Q28*31</f>
        <v>27280</v>
      </c>
      <c r="N28" s="175"/>
      <c r="O28" s="117" t="s">
        <v>42</v>
      </c>
      <c r="P28" s="118" t="s">
        <v>46</v>
      </c>
      <c r="Q28" s="176">
        <v>880</v>
      </c>
      <c r="R28" s="176"/>
      <c r="S28" s="117" t="s">
        <v>47</v>
      </c>
      <c r="T28" s="117" t="s">
        <v>4</v>
      </c>
      <c r="U28" s="147" t="s">
        <v>48</v>
      </c>
    </row>
    <row r="29" spans="1:31" ht="18" customHeight="1" x14ac:dyDescent="0.15">
      <c r="B29" s="196"/>
      <c r="C29" s="197"/>
      <c r="D29" s="198"/>
      <c r="E29" s="67" t="s">
        <v>54</v>
      </c>
      <c r="F29" s="68"/>
      <c r="G29" s="65"/>
      <c r="H29" s="66"/>
      <c r="I29" s="58"/>
      <c r="J29" s="58"/>
      <c r="K29" s="58"/>
      <c r="L29" s="58"/>
      <c r="M29" s="175">
        <f>Q29*31</f>
        <v>42470</v>
      </c>
      <c r="N29" s="175"/>
      <c r="O29" s="117" t="s">
        <v>42</v>
      </c>
      <c r="P29" s="118" t="s">
        <v>46</v>
      </c>
      <c r="Q29" s="176">
        <v>1370</v>
      </c>
      <c r="R29" s="176"/>
      <c r="S29" s="117" t="s">
        <v>47</v>
      </c>
      <c r="T29" s="117" t="s">
        <v>4</v>
      </c>
      <c r="U29" s="147" t="s">
        <v>48</v>
      </c>
    </row>
    <row r="30" spans="1:31" ht="18" customHeight="1" x14ac:dyDescent="0.15">
      <c r="B30" s="199"/>
      <c r="C30" s="200"/>
      <c r="D30" s="201"/>
      <c r="E30" s="69" t="s">
        <v>52</v>
      </c>
      <c r="F30" s="70"/>
      <c r="G30" s="71"/>
      <c r="H30" s="72"/>
      <c r="I30" s="72"/>
      <c r="J30" s="72"/>
      <c r="K30" s="72"/>
      <c r="L30" s="72"/>
      <c r="M30" s="179">
        <f>Q30*31</f>
        <v>71300</v>
      </c>
      <c r="N30" s="179"/>
      <c r="O30" s="121" t="s">
        <v>42</v>
      </c>
      <c r="P30" s="122" t="s">
        <v>46</v>
      </c>
      <c r="Q30" s="177">
        <v>2300</v>
      </c>
      <c r="R30" s="177"/>
      <c r="S30" s="121" t="s">
        <v>47</v>
      </c>
      <c r="T30" s="121" t="s">
        <v>4</v>
      </c>
      <c r="U30" s="149" t="s">
        <v>48</v>
      </c>
    </row>
    <row r="31" spans="1:31" ht="14.25" customHeight="1" x14ac:dyDescent="0.15">
      <c r="B31" s="51"/>
      <c r="C31" s="51"/>
      <c r="D31" s="51"/>
      <c r="E31" s="52"/>
      <c r="F31" s="51"/>
      <c r="G31" s="51"/>
      <c r="H31" s="51"/>
      <c r="I31" s="52"/>
      <c r="J31" s="51"/>
      <c r="K31" s="51"/>
      <c r="L31" s="51"/>
      <c r="M31" s="52"/>
      <c r="N31" s="51"/>
      <c r="O31" s="51"/>
      <c r="P31" s="51"/>
      <c r="Q31" s="52"/>
      <c r="R31" s="51"/>
      <c r="S31" s="51"/>
      <c r="T31" s="51"/>
      <c r="U31" s="52"/>
    </row>
    <row r="32" spans="1:31" ht="18" customHeight="1" x14ac:dyDescent="0.15">
      <c r="B32" s="193" t="s">
        <v>21</v>
      </c>
      <c r="C32" s="202"/>
      <c r="D32" s="73" t="s">
        <v>55</v>
      </c>
      <c r="E32" s="74"/>
      <c r="F32" s="74"/>
      <c r="G32" s="74" t="s">
        <v>36</v>
      </c>
      <c r="H32" s="74"/>
      <c r="I32" s="74"/>
      <c r="J32" s="74" t="s">
        <v>37</v>
      </c>
      <c r="K32" s="74"/>
      <c r="L32" s="74"/>
      <c r="M32" s="74" t="s">
        <v>38</v>
      </c>
      <c r="N32" s="74"/>
      <c r="O32" s="74"/>
      <c r="P32" s="74" t="s">
        <v>39</v>
      </c>
      <c r="Q32" s="74"/>
      <c r="R32" s="74"/>
      <c r="S32" s="74" t="s">
        <v>40</v>
      </c>
      <c r="T32" s="74"/>
      <c r="U32" s="150"/>
    </row>
    <row r="33" spans="1:22" ht="18" customHeight="1" x14ac:dyDescent="0.15">
      <c r="B33" s="196"/>
      <c r="C33" s="203"/>
      <c r="D33" s="75" t="s">
        <v>45</v>
      </c>
      <c r="E33" s="76"/>
      <c r="F33" s="76"/>
      <c r="G33" s="178">
        <f>G20+M22+M27</f>
        <v>63826.31</v>
      </c>
      <c r="H33" s="178"/>
      <c r="I33" s="123" t="s">
        <v>42</v>
      </c>
      <c r="J33" s="178">
        <f>J20+M22+M27</f>
        <v>66233.597999999998</v>
      </c>
      <c r="K33" s="178"/>
      <c r="L33" s="123" t="s">
        <v>42</v>
      </c>
      <c r="M33" s="178">
        <f>M20+M22+M27</f>
        <v>68946.932000000001</v>
      </c>
      <c r="N33" s="178"/>
      <c r="O33" s="123" t="s">
        <v>42</v>
      </c>
      <c r="P33" s="178">
        <f>P20+M22+M27</f>
        <v>71514.432000000001</v>
      </c>
      <c r="Q33" s="178"/>
      <c r="R33" s="123" t="s">
        <v>42</v>
      </c>
      <c r="S33" s="178">
        <f>S20+M22+M27</f>
        <v>74010.042000000001</v>
      </c>
      <c r="T33" s="178"/>
      <c r="U33" s="151" t="s">
        <v>42</v>
      </c>
    </row>
    <row r="34" spans="1:22" ht="18" customHeight="1" x14ac:dyDescent="0.15">
      <c r="B34" s="196"/>
      <c r="C34" s="203"/>
      <c r="D34" s="75" t="s">
        <v>49</v>
      </c>
      <c r="E34" s="76"/>
      <c r="F34" s="76"/>
      <c r="G34" s="178">
        <f>G20+M23+M28</f>
        <v>66616.31</v>
      </c>
      <c r="H34" s="178"/>
      <c r="I34" s="124" t="s">
        <v>42</v>
      </c>
      <c r="J34" s="178">
        <f>J20+M23+M28</f>
        <v>69023.597999999998</v>
      </c>
      <c r="K34" s="178"/>
      <c r="L34" s="124" t="s">
        <v>42</v>
      </c>
      <c r="M34" s="178">
        <f>M20+M23+M28</f>
        <v>71736.932000000001</v>
      </c>
      <c r="N34" s="178"/>
      <c r="O34" s="124" t="s">
        <v>42</v>
      </c>
      <c r="P34" s="178">
        <f>P20+M23+M28</f>
        <v>74304.432000000001</v>
      </c>
      <c r="Q34" s="178"/>
      <c r="R34" s="124" t="s">
        <v>42</v>
      </c>
      <c r="S34" s="178">
        <f>S20+M23+M28</f>
        <v>76800.042000000001</v>
      </c>
      <c r="T34" s="178"/>
      <c r="U34" s="152" t="s">
        <v>42</v>
      </c>
    </row>
    <row r="35" spans="1:22" ht="18" customHeight="1" x14ac:dyDescent="0.15">
      <c r="B35" s="196"/>
      <c r="C35" s="203"/>
      <c r="D35" s="75" t="s">
        <v>50</v>
      </c>
      <c r="E35" s="76"/>
      <c r="F35" s="59"/>
      <c r="G35" s="178">
        <f>G20+M24+M29</f>
        <v>89866.31</v>
      </c>
      <c r="H35" s="178"/>
      <c r="I35" s="124" t="s">
        <v>42</v>
      </c>
      <c r="J35" s="178">
        <f>J20+M24+M29</f>
        <v>92273.597999999998</v>
      </c>
      <c r="K35" s="178"/>
      <c r="L35" s="124" t="s">
        <v>42</v>
      </c>
      <c r="M35" s="178">
        <f>M20+M24+M29</f>
        <v>94986.932000000001</v>
      </c>
      <c r="N35" s="178"/>
      <c r="O35" s="124" t="s">
        <v>42</v>
      </c>
      <c r="P35" s="178">
        <f>P20+M24+M29</f>
        <v>97554.432000000001</v>
      </c>
      <c r="Q35" s="178"/>
      <c r="R35" s="124" t="s">
        <v>42</v>
      </c>
      <c r="S35" s="178">
        <f>S20+M24+M29</f>
        <v>100050.042</v>
      </c>
      <c r="T35" s="178"/>
      <c r="U35" s="152" t="s">
        <v>42</v>
      </c>
    </row>
    <row r="36" spans="1:22" ht="18" customHeight="1" x14ac:dyDescent="0.15">
      <c r="B36" s="196"/>
      <c r="C36" s="203"/>
      <c r="D36" s="75" t="s">
        <v>51</v>
      </c>
      <c r="E36" s="76"/>
      <c r="F36" s="59"/>
      <c r="G36" s="178">
        <f>G20+M25+M29</f>
        <v>111876.31</v>
      </c>
      <c r="H36" s="178"/>
      <c r="I36" s="124" t="s">
        <v>42</v>
      </c>
      <c r="J36" s="178">
        <f>J20+M25+M29</f>
        <v>114283.598</v>
      </c>
      <c r="K36" s="178"/>
      <c r="L36" s="124" t="s">
        <v>42</v>
      </c>
      <c r="M36" s="178">
        <f>M20+M25+M29</f>
        <v>116996.932</v>
      </c>
      <c r="N36" s="178"/>
      <c r="O36" s="124" t="s">
        <v>42</v>
      </c>
      <c r="P36" s="178">
        <f>P20+M25+M29</f>
        <v>119564.432</v>
      </c>
      <c r="Q36" s="178"/>
      <c r="R36" s="124" t="s">
        <v>42</v>
      </c>
      <c r="S36" s="178">
        <f>S20+M25+M29</f>
        <v>122060.042</v>
      </c>
      <c r="T36" s="178"/>
      <c r="U36" s="152" t="s">
        <v>42</v>
      </c>
    </row>
    <row r="37" spans="1:22" ht="18" customHeight="1" x14ac:dyDescent="0.15">
      <c r="B37" s="199"/>
      <c r="C37" s="204"/>
      <c r="D37" s="77" t="s">
        <v>52</v>
      </c>
      <c r="E37" s="78"/>
      <c r="F37" s="71"/>
      <c r="G37" s="180">
        <f>G20+M26+M30</f>
        <v>148146.31</v>
      </c>
      <c r="H37" s="180"/>
      <c r="I37" s="125" t="s">
        <v>42</v>
      </c>
      <c r="J37" s="180">
        <f>J20+M26+M30</f>
        <v>150553.598</v>
      </c>
      <c r="K37" s="180"/>
      <c r="L37" s="125" t="s">
        <v>42</v>
      </c>
      <c r="M37" s="180">
        <f>M20+M26+M30</f>
        <v>153266.932</v>
      </c>
      <c r="N37" s="180"/>
      <c r="O37" s="125" t="s">
        <v>42</v>
      </c>
      <c r="P37" s="180">
        <f>P20+M26+M30</f>
        <v>155834.432</v>
      </c>
      <c r="Q37" s="180"/>
      <c r="R37" s="125" t="s">
        <v>42</v>
      </c>
      <c r="S37" s="180">
        <f>S20+M26+M30</f>
        <v>158330.04199999999</v>
      </c>
      <c r="T37" s="180"/>
      <c r="U37" s="153" t="s">
        <v>42</v>
      </c>
    </row>
    <row r="38" spans="1:22" ht="15" customHeight="1" x14ac:dyDescent="0.15"/>
    <row r="39" spans="1:22" ht="15" customHeight="1" x14ac:dyDescent="0.15">
      <c r="B39" s="181" t="s">
        <v>56</v>
      </c>
      <c r="C39" s="182"/>
      <c r="D39" s="183"/>
      <c r="E39" s="79" t="s">
        <v>57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146"/>
      <c r="V39" s="154"/>
    </row>
    <row r="40" spans="1:22" ht="18" customHeight="1" x14ac:dyDescent="0.15">
      <c r="B40" s="75" t="s">
        <v>45</v>
      </c>
      <c r="C40" s="76"/>
      <c r="D40" s="76"/>
      <c r="E40" s="80" t="s">
        <v>58</v>
      </c>
      <c r="F40" s="81"/>
      <c r="G40" s="81"/>
      <c r="H40" s="81"/>
      <c r="I40" s="81"/>
      <c r="J40" s="81"/>
      <c r="K40" s="81"/>
      <c r="L40" s="81"/>
      <c r="M40" s="81"/>
      <c r="N40" s="81"/>
      <c r="O40" s="126"/>
      <c r="P40" s="126"/>
      <c r="Q40" s="126"/>
      <c r="R40" s="126"/>
      <c r="S40" s="126"/>
      <c r="T40" s="126"/>
      <c r="U40" s="155"/>
      <c r="V40" s="154"/>
    </row>
    <row r="41" spans="1:22" s="2" customFormat="1" ht="18" customHeight="1" x14ac:dyDescent="0.15">
      <c r="B41" s="75" t="s">
        <v>49</v>
      </c>
      <c r="C41" s="76"/>
      <c r="D41" s="76"/>
      <c r="E41" s="80" t="s">
        <v>59</v>
      </c>
      <c r="F41" s="81"/>
      <c r="G41" s="81"/>
      <c r="H41" s="81"/>
      <c r="I41" s="81"/>
      <c r="J41" s="81"/>
      <c r="K41" s="81"/>
      <c r="L41" s="81"/>
      <c r="M41" s="81"/>
      <c r="N41" s="81"/>
      <c r="O41" s="184" t="s">
        <v>60</v>
      </c>
      <c r="P41" s="58" t="s">
        <v>61</v>
      </c>
      <c r="Q41" s="58">
        <v>650</v>
      </c>
      <c r="R41" s="58" t="s">
        <v>62</v>
      </c>
      <c r="S41" s="58" t="s">
        <v>63</v>
      </c>
      <c r="T41" s="156">
        <v>1650</v>
      </c>
      <c r="U41" s="147" t="s">
        <v>62</v>
      </c>
      <c r="V41" s="154"/>
    </row>
    <row r="42" spans="1:22" ht="18" customHeight="1" x14ac:dyDescent="0.15">
      <c r="B42" s="75" t="s">
        <v>50</v>
      </c>
      <c r="C42" s="76"/>
      <c r="D42" s="59"/>
      <c r="E42" s="80" t="s">
        <v>64</v>
      </c>
      <c r="F42" s="81"/>
      <c r="G42" s="81"/>
      <c r="H42" s="81"/>
      <c r="I42" s="81"/>
      <c r="J42" s="81"/>
      <c r="K42" s="81"/>
      <c r="L42" s="81"/>
      <c r="M42" s="81"/>
      <c r="N42" s="81"/>
      <c r="O42" s="185"/>
      <c r="P42" s="58" t="s">
        <v>61</v>
      </c>
      <c r="Q42" s="58">
        <v>550</v>
      </c>
      <c r="R42" s="58" t="s">
        <v>62</v>
      </c>
      <c r="S42" s="58" t="s">
        <v>63</v>
      </c>
      <c r="T42" s="156">
        <v>1550</v>
      </c>
      <c r="U42" s="147" t="s">
        <v>62</v>
      </c>
      <c r="V42" s="154"/>
    </row>
    <row r="43" spans="1:22" ht="18" customHeight="1" x14ac:dyDescent="0.15">
      <c r="B43" s="75" t="s">
        <v>51</v>
      </c>
      <c r="C43" s="76"/>
      <c r="D43" s="59"/>
      <c r="E43" s="80" t="s">
        <v>65</v>
      </c>
      <c r="F43" s="81"/>
      <c r="G43" s="81"/>
      <c r="H43" s="81"/>
      <c r="I43" s="81"/>
      <c r="J43" s="81"/>
      <c r="K43" s="81"/>
      <c r="L43" s="81"/>
      <c r="M43" s="81"/>
      <c r="N43" s="81"/>
      <c r="O43" s="186"/>
      <c r="P43" s="58" t="s">
        <v>61</v>
      </c>
      <c r="Q43" s="58">
        <v>500</v>
      </c>
      <c r="R43" s="58" t="s">
        <v>62</v>
      </c>
      <c r="S43" s="58" t="s">
        <v>63</v>
      </c>
      <c r="T43" s="156">
        <v>1500</v>
      </c>
      <c r="U43" s="147" t="s">
        <v>62</v>
      </c>
      <c r="V43" s="154"/>
    </row>
    <row r="44" spans="1:22" ht="18" customHeight="1" x14ac:dyDescent="0.15">
      <c r="B44" s="77" t="s">
        <v>52</v>
      </c>
      <c r="C44" s="78"/>
      <c r="D44" s="71"/>
      <c r="E44" s="82" t="s">
        <v>66</v>
      </c>
      <c r="F44" s="83"/>
      <c r="G44" s="83"/>
      <c r="H44" s="83"/>
      <c r="I44" s="83"/>
      <c r="J44" s="83"/>
      <c r="K44" s="83"/>
      <c r="L44" s="83"/>
      <c r="M44" s="83"/>
      <c r="N44" s="83"/>
      <c r="O44" s="127"/>
      <c r="P44" s="127"/>
      <c r="Q44" s="127"/>
      <c r="R44" s="127"/>
      <c r="S44" s="127"/>
      <c r="T44" s="127"/>
      <c r="U44" s="157"/>
      <c r="V44" s="154"/>
    </row>
    <row r="45" spans="1:22" ht="15" customHeight="1" x14ac:dyDescent="0.15">
      <c r="A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2" ht="15" customHeight="1" x14ac:dyDescent="0.15">
      <c r="A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2" ht="15" customHeight="1" x14ac:dyDescent="0.15">
      <c r="A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2" ht="15" customHeight="1" x14ac:dyDescent="0.15">
      <c r="A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" customHeight="1" x14ac:dyDescent="0.15">
      <c r="A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" customHeight="1" x14ac:dyDescent="0.15">
      <c r="A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" customHeight="1" x14ac:dyDescent="0.15">
      <c r="A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" customHeight="1" x14ac:dyDescent="0.15">
      <c r="A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" customHeight="1" x14ac:dyDescent="0.15">
      <c r="A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" customHeight="1" x14ac:dyDescent="0.15">
      <c r="A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" customHeight="1" x14ac:dyDescent="0.15">
      <c r="A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" customHeight="1" x14ac:dyDescent="0.15">
      <c r="A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" customHeight="1" x14ac:dyDescent="0.15">
      <c r="A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" customHeight="1" x14ac:dyDescent="0.15">
      <c r="A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" customHeight="1" x14ac:dyDescent="0.15">
      <c r="A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" customHeight="1" x14ac:dyDescent="0.15">
      <c r="A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" customHeight="1" x14ac:dyDescent="0.15"/>
    <row r="62" spans="1:21" ht="17.25" customHeight="1" x14ac:dyDescent="0.15"/>
    <row r="63" spans="1:21" ht="17.25" customHeight="1" x14ac:dyDescent="0.15"/>
    <row r="64" spans="1:21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</sheetData>
  <mergeCells count="67">
    <mergeCell ref="B39:D39"/>
    <mergeCell ref="O41:O43"/>
    <mergeCell ref="B5:F6"/>
    <mergeCell ref="B27:D30"/>
    <mergeCell ref="B22:D26"/>
    <mergeCell ref="B32:C37"/>
    <mergeCell ref="G37:H37"/>
    <mergeCell ref="J37:K37"/>
    <mergeCell ref="M37:N37"/>
    <mergeCell ref="G35:H35"/>
    <mergeCell ref="J35:K35"/>
    <mergeCell ref="M35:N35"/>
    <mergeCell ref="G33:H33"/>
    <mergeCell ref="J33:K33"/>
    <mergeCell ref="M33:N33"/>
    <mergeCell ref="M25:N25"/>
    <mergeCell ref="P37:Q37"/>
    <mergeCell ref="S37:T37"/>
    <mergeCell ref="G36:H36"/>
    <mergeCell ref="J36:K36"/>
    <mergeCell ref="M36:N36"/>
    <mergeCell ref="P36:Q36"/>
    <mergeCell ref="S36:T36"/>
    <mergeCell ref="P35:Q35"/>
    <mergeCell ref="S35:T35"/>
    <mergeCell ref="G34:H34"/>
    <mergeCell ref="J34:K34"/>
    <mergeCell ref="M34:N34"/>
    <mergeCell ref="P34:Q34"/>
    <mergeCell ref="S34:T34"/>
    <mergeCell ref="P33:Q33"/>
    <mergeCell ref="S33:T33"/>
    <mergeCell ref="M28:N28"/>
    <mergeCell ref="Q28:R28"/>
    <mergeCell ref="M29:N29"/>
    <mergeCell ref="Q29:R29"/>
    <mergeCell ref="M30:N30"/>
    <mergeCell ref="Q30:R30"/>
    <mergeCell ref="Q25:R25"/>
    <mergeCell ref="M26:N26"/>
    <mergeCell ref="Q26:R26"/>
    <mergeCell ref="M27:N27"/>
    <mergeCell ref="Q27:R27"/>
    <mergeCell ref="M22:N22"/>
    <mergeCell ref="Q22:R22"/>
    <mergeCell ref="M23:N23"/>
    <mergeCell ref="Q23:R23"/>
    <mergeCell ref="M24:N24"/>
    <mergeCell ref="Q24:R24"/>
    <mergeCell ref="G20:H20"/>
    <mergeCell ref="J20:K20"/>
    <mergeCell ref="M20:N20"/>
    <mergeCell ref="P20:Q20"/>
    <mergeCell ref="S20:T20"/>
    <mergeCell ref="G19:H19"/>
    <mergeCell ref="J19:K19"/>
    <mergeCell ref="M19:N19"/>
    <mergeCell ref="P19:Q19"/>
    <mergeCell ref="S19:T19"/>
    <mergeCell ref="B12:F12"/>
    <mergeCell ref="A3:U3"/>
    <mergeCell ref="A4:U4"/>
    <mergeCell ref="G6:H6"/>
    <mergeCell ref="J6:K6"/>
    <mergeCell ref="M6:N6"/>
    <mergeCell ref="P6:Q6"/>
    <mergeCell ref="S6:T6"/>
  </mergeCells>
  <phoneticPr fontId="12"/>
  <printOptions horizontalCentered="1" verticalCentered="1"/>
  <pageMargins left="0.196850393700787" right="0.196850393700787" top="0.196850393700787" bottom="0.196850393700787" header="0.31496062992126" footer="0.31496062992126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</sheetPr>
  <dimension ref="A1:AE71"/>
  <sheetViews>
    <sheetView view="pageBreakPreview" topLeftCell="A28" zoomScale="70" zoomScaleNormal="100" zoomScaleSheetLayoutView="70" zoomScalePageLayoutView="80" workbookViewId="0">
      <selection activeCell="M15" sqref="M15"/>
    </sheetView>
  </sheetViews>
  <sheetFormatPr defaultColWidth="9" defaultRowHeight="13.5" x14ac:dyDescent="0.15"/>
  <cols>
    <col min="1" max="1" width="3.25" style="4" customWidth="1"/>
    <col min="2" max="21" width="5" style="4" customWidth="1"/>
    <col min="22" max="22" width="3.125" style="4" customWidth="1"/>
    <col min="23" max="23" width="27.375" style="4" customWidth="1"/>
    <col min="24" max="25" width="9" style="4"/>
    <col min="26" max="26" width="11.625" style="4" customWidth="1"/>
    <col min="27" max="32" width="9" style="4"/>
    <col min="33" max="33" width="9" style="4" customWidth="1"/>
    <col min="34" max="16384" width="9" style="4"/>
  </cols>
  <sheetData>
    <row r="1" spans="1:31" s="1" customFormat="1" ht="19.5" customHeight="1" x14ac:dyDescent="0.15">
      <c r="E1" s="1" t="s">
        <v>67</v>
      </c>
      <c r="U1" s="128" t="s">
        <v>1</v>
      </c>
      <c r="Z1" s="1" t="s">
        <v>2</v>
      </c>
    </row>
    <row r="2" spans="1:31" ht="15" customHeight="1" x14ac:dyDescent="0.15">
      <c r="N2" s="5" t="s">
        <v>69</v>
      </c>
      <c r="O2" s="84" t="s">
        <v>70</v>
      </c>
      <c r="P2" s="85"/>
      <c r="Q2" s="129">
        <v>2</v>
      </c>
      <c r="R2" s="85" t="s">
        <v>3</v>
      </c>
      <c r="S2" s="129">
        <v>1</v>
      </c>
      <c r="T2" s="85" t="s">
        <v>4</v>
      </c>
      <c r="U2" s="3" t="s">
        <v>5</v>
      </c>
    </row>
    <row r="3" spans="1:31" s="2" customFormat="1" ht="7.5" customHeight="1" x14ac:dyDescent="0.15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W3" s="4"/>
      <c r="X3" s="4"/>
      <c r="Y3" s="4"/>
      <c r="Z3" s="4"/>
      <c r="AA3" s="4"/>
      <c r="AB3" s="4"/>
    </row>
    <row r="4" spans="1:31" ht="17.25" customHeight="1" x14ac:dyDescent="0.15">
      <c r="A4" s="166" t="s">
        <v>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spans="1:31" s="3" customFormat="1" ht="15" customHeight="1" x14ac:dyDescent="0.15">
      <c r="B5" s="187" t="s">
        <v>7</v>
      </c>
      <c r="C5" s="188"/>
      <c r="D5" s="188"/>
      <c r="E5" s="188"/>
      <c r="F5" s="189"/>
      <c r="G5" s="6" t="s">
        <v>8</v>
      </c>
      <c r="H5" s="6"/>
      <c r="I5" s="6"/>
      <c r="J5" s="86" t="s">
        <v>9</v>
      </c>
      <c r="K5" s="6"/>
      <c r="L5" s="87"/>
      <c r="M5" s="6" t="s">
        <v>10</v>
      </c>
      <c r="N5" s="6"/>
      <c r="O5" s="87"/>
      <c r="P5" s="6" t="s">
        <v>11</v>
      </c>
      <c r="Q5" s="6"/>
      <c r="R5" s="87"/>
      <c r="S5" s="6" t="s">
        <v>12</v>
      </c>
      <c r="T5" s="6"/>
      <c r="U5" s="130"/>
      <c r="V5" s="4"/>
      <c r="W5" s="4"/>
      <c r="X5" s="4"/>
      <c r="Y5" s="4"/>
      <c r="Z5" s="4"/>
    </row>
    <row r="6" spans="1:31" ht="15" customHeight="1" x14ac:dyDescent="0.15">
      <c r="B6" s="190"/>
      <c r="C6" s="191"/>
      <c r="D6" s="191"/>
      <c r="E6" s="191"/>
      <c r="F6" s="192"/>
      <c r="G6" s="167">
        <v>670</v>
      </c>
      <c r="H6" s="167"/>
      <c r="I6" s="88" t="s">
        <v>13</v>
      </c>
      <c r="J6" s="168">
        <v>740</v>
      </c>
      <c r="K6" s="167"/>
      <c r="L6" s="89" t="s">
        <v>13</v>
      </c>
      <c r="M6" s="167">
        <v>815</v>
      </c>
      <c r="N6" s="167"/>
      <c r="O6" s="89" t="s">
        <v>13</v>
      </c>
      <c r="P6" s="167">
        <v>886</v>
      </c>
      <c r="Q6" s="167"/>
      <c r="R6" s="89" t="s">
        <v>13</v>
      </c>
      <c r="S6" s="167">
        <v>955</v>
      </c>
      <c r="T6" s="167"/>
      <c r="U6" s="131" t="s">
        <v>13</v>
      </c>
    </row>
    <row r="7" spans="1:31" ht="7.5" customHeight="1" x14ac:dyDescent="0.15">
      <c r="A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W7" s="41"/>
    </row>
    <row r="8" spans="1:31" ht="15" customHeight="1" x14ac:dyDescent="0.15">
      <c r="B8" s="7" t="s">
        <v>14</v>
      </c>
      <c r="C8" s="8"/>
      <c r="D8" s="8"/>
      <c r="E8" s="8"/>
      <c r="F8" s="9"/>
      <c r="G8" s="10">
        <v>30</v>
      </c>
      <c r="H8" s="11" t="s">
        <v>13</v>
      </c>
      <c r="I8" s="90" t="s">
        <v>15</v>
      </c>
      <c r="J8" s="91"/>
      <c r="K8" s="92"/>
      <c r="L8" s="91"/>
      <c r="M8" s="93"/>
      <c r="N8" s="94">
        <v>18</v>
      </c>
      <c r="O8" s="95" t="s">
        <v>13</v>
      </c>
      <c r="P8" s="96" t="s">
        <v>18</v>
      </c>
      <c r="Q8" s="79"/>
      <c r="R8" s="27"/>
      <c r="S8" s="27"/>
      <c r="T8" s="10">
        <v>4</v>
      </c>
      <c r="U8" s="11" t="s">
        <v>13</v>
      </c>
      <c r="AA8" s="4">
        <v>1</v>
      </c>
      <c r="AB8" s="4">
        <v>2</v>
      </c>
      <c r="AC8" s="4">
        <v>3</v>
      </c>
      <c r="AD8" s="4">
        <v>4</v>
      </c>
      <c r="AE8" s="4">
        <v>5</v>
      </c>
    </row>
    <row r="9" spans="1:31" ht="15" customHeight="1" x14ac:dyDescent="0.15">
      <c r="B9" s="12" t="s">
        <v>17</v>
      </c>
      <c r="C9" s="13"/>
      <c r="D9" s="13"/>
      <c r="E9" s="13"/>
      <c r="F9" s="14"/>
      <c r="G9" s="15">
        <v>20</v>
      </c>
      <c r="H9" s="16" t="s">
        <v>13</v>
      </c>
      <c r="I9" s="97" t="s">
        <v>71</v>
      </c>
      <c r="J9" s="98"/>
      <c r="K9" s="99"/>
      <c r="L9" s="98"/>
      <c r="M9" s="98"/>
      <c r="N9" s="100">
        <v>40</v>
      </c>
      <c r="O9" s="101" t="s">
        <v>13</v>
      </c>
      <c r="P9" s="102" t="s">
        <v>19</v>
      </c>
      <c r="Q9" s="132"/>
      <c r="R9" s="66"/>
      <c r="S9" s="66"/>
      <c r="T9" s="133">
        <v>8</v>
      </c>
      <c r="U9" s="134" t="s">
        <v>13</v>
      </c>
      <c r="X9" s="4" t="s">
        <v>13</v>
      </c>
      <c r="Y9" s="4" t="s">
        <v>20</v>
      </c>
      <c r="Z9" s="4" t="s">
        <v>21</v>
      </c>
      <c r="AA9" s="158">
        <f>G6+T8+N8+G10+T9+G13</f>
        <v>723</v>
      </c>
      <c r="AB9" s="158">
        <f>J6+T8+N8+G10+T9+G13</f>
        <v>793</v>
      </c>
      <c r="AC9" s="158">
        <f>M6+T8+N8+G10+T9+G13</f>
        <v>868</v>
      </c>
      <c r="AD9" s="158">
        <f>P6+T8+N8+G10+T9+G13</f>
        <v>939</v>
      </c>
      <c r="AE9" s="158">
        <f>S6+T8+N8+G10+T9+G13</f>
        <v>1008</v>
      </c>
    </row>
    <row r="10" spans="1:31" ht="15" customHeight="1" x14ac:dyDescent="0.15">
      <c r="A10" s="17"/>
      <c r="B10" s="18" t="s">
        <v>16</v>
      </c>
      <c r="C10" s="19"/>
      <c r="D10" s="20"/>
      <c r="E10" s="21"/>
      <c r="F10" s="22"/>
      <c r="G10" s="23">
        <v>11</v>
      </c>
      <c r="H10" s="24" t="s">
        <v>13</v>
      </c>
      <c r="I10" s="103" t="s">
        <v>72</v>
      </c>
      <c r="J10" s="104"/>
      <c r="K10" s="105"/>
      <c r="L10" s="104"/>
      <c r="M10" s="104"/>
      <c r="N10" s="106">
        <v>110</v>
      </c>
      <c r="O10" s="107" t="s">
        <v>13</v>
      </c>
      <c r="P10" s="108" t="s">
        <v>73</v>
      </c>
      <c r="Q10" s="135"/>
      <c r="R10" s="31"/>
      <c r="S10" s="31"/>
      <c r="T10" s="33">
        <v>10</v>
      </c>
      <c r="U10" s="131" t="s">
        <v>13</v>
      </c>
      <c r="W10" s="41"/>
    </row>
    <row r="11" spans="1:31" ht="18" customHeight="1" x14ac:dyDescent="0.15">
      <c r="A11" s="4" t="s">
        <v>22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T11" s="2"/>
      <c r="U11" s="2"/>
      <c r="W11" s="41" t="s">
        <v>23</v>
      </c>
      <c r="X11" s="136">
        <v>30</v>
      </c>
      <c r="Y11" s="136">
        <v>30</v>
      </c>
      <c r="Z11" s="136">
        <f>X11*Y11</f>
        <v>900</v>
      </c>
      <c r="AA11" s="136">
        <v>31</v>
      </c>
      <c r="AB11" s="136">
        <v>31</v>
      </c>
      <c r="AC11" s="136">
        <v>31</v>
      </c>
      <c r="AD11" s="136">
        <v>31</v>
      </c>
      <c r="AE11" s="136">
        <v>31</v>
      </c>
    </row>
    <row r="12" spans="1:31" ht="15" customHeight="1" x14ac:dyDescent="0.15">
      <c r="B12" s="25" t="s">
        <v>24</v>
      </c>
      <c r="C12" s="26"/>
      <c r="D12" s="26"/>
      <c r="E12" s="27"/>
      <c r="F12" s="27"/>
      <c r="G12" s="10">
        <v>246</v>
      </c>
      <c r="H12" s="28" t="s">
        <v>13</v>
      </c>
      <c r="I12" s="109" t="s">
        <v>25</v>
      </c>
      <c r="J12" s="44"/>
      <c r="K12" s="44"/>
      <c r="L12" s="44"/>
      <c r="M12" s="110"/>
      <c r="N12" s="111">
        <v>6</v>
      </c>
      <c r="O12" s="112" t="s">
        <v>13</v>
      </c>
      <c r="P12" s="162" t="s">
        <v>74</v>
      </c>
      <c r="Q12" s="163"/>
      <c r="R12" s="163"/>
      <c r="S12" s="138"/>
      <c r="T12" s="111">
        <v>20</v>
      </c>
      <c r="U12" s="139" t="s">
        <v>13</v>
      </c>
      <c r="W12" s="41" t="s">
        <v>27</v>
      </c>
      <c r="AA12" s="159">
        <f t="shared" ref="AA12:AE12" si="0">AA9*AA11</f>
        <v>22413</v>
      </c>
      <c r="AB12" s="136">
        <f t="shared" si="0"/>
        <v>24583</v>
      </c>
      <c r="AC12" s="136">
        <f t="shared" si="0"/>
        <v>26908</v>
      </c>
      <c r="AD12" s="136">
        <f t="shared" si="0"/>
        <v>29109</v>
      </c>
      <c r="AE12" s="136">
        <f t="shared" si="0"/>
        <v>31248</v>
      </c>
    </row>
    <row r="13" spans="1:31" s="3" customFormat="1" ht="15" customHeight="1" x14ac:dyDescent="0.15">
      <c r="A13" s="4"/>
      <c r="B13" s="29" t="s">
        <v>26</v>
      </c>
      <c r="C13" s="30"/>
      <c r="D13" s="31"/>
      <c r="E13" s="31"/>
      <c r="F13" s="32"/>
      <c r="G13" s="33">
        <v>12</v>
      </c>
      <c r="H13" s="34" t="s">
        <v>13</v>
      </c>
      <c r="V13" s="4"/>
      <c r="W13" s="41"/>
      <c r="X13" s="136"/>
      <c r="Y13" s="136"/>
      <c r="Z13" s="136"/>
    </row>
    <row r="14" spans="1:31" s="3" customFormat="1" ht="17.100000000000001" customHeight="1" x14ac:dyDescent="0.15">
      <c r="A14" s="4" t="s">
        <v>28</v>
      </c>
      <c r="B14" s="35"/>
      <c r="C14" s="35"/>
      <c r="D14" s="3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1" t="s">
        <v>29</v>
      </c>
      <c r="X14" s="136">
        <v>20</v>
      </c>
      <c r="Y14" s="136">
        <v>1</v>
      </c>
      <c r="Z14" s="136">
        <f>X14*Y14</f>
        <v>20</v>
      </c>
    </row>
    <row r="15" spans="1:31" s="3" customFormat="1" ht="15" customHeight="1" x14ac:dyDescent="0.15">
      <c r="B15" s="36" t="s">
        <v>75</v>
      </c>
      <c r="C15" s="37"/>
      <c r="D15" s="38"/>
      <c r="E15" s="39">
        <v>13.6</v>
      </c>
      <c r="F15" s="39"/>
      <c r="G15" s="40" t="s">
        <v>30</v>
      </c>
      <c r="U15" s="4"/>
      <c r="V15" s="4"/>
      <c r="W15" s="4"/>
      <c r="Y15" s="4" t="s">
        <v>31</v>
      </c>
      <c r="AA15" s="160">
        <f>Z11+AA12+Z14+T10+N10+N9+T12</f>
        <v>23513</v>
      </c>
      <c r="AB15" s="160">
        <f>AA11+AB12+AA14+T10+N10+N9+T12</f>
        <v>24794</v>
      </c>
      <c r="AC15" s="160">
        <f>AB11+AC12+AB14+T10+N10+N9+T12</f>
        <v>27119</v>
      </c>
      <c r="AD15" s="160">
        <f>AC11+AD12+AC14+T10+N10+N9+T12</f>
        <v>29320</v>
      </c>
      <c r="AE15" s="160">
        <f>AD11+AE12+AD14+T10+N10+N9+T12</f>
        <v>31459</v>
      </c>
    </row>
    <row r="16" spans="1:31" ht="6.75" customHeight="1" x14ac:dyDescent="0.15"/>
    <row r="17" spans="1:31" ht="15" customHeight="1" x14ac:dyDescent="0.15">
      <c r="A17" s="3" t="s">
        <v>32</v>
      </c>
      <c r="B17" s="41"/>
      <c r="C17" s="41"/>
      <c r="D17" s="41"/>
      <c r="E17" s="41"/>
      <c r="F17" s="42"/>
      <c r="G17" s="42"/>
      <c r="H17" s="42"/>
      <c r="I17" s="42"/>
      <c r="J17" s="42"/>
      <c r="K17" s="42"/>
      <c r="L17" s="46" t="s">
        <v>33</v>
      </c>
      <c r="M17" s="37"/>
      <c r="N17" s="114" t="s">
        <v>34</v>
      </c>
      <c r="O17" s="37"/>
      <c r="P17" s="37"/>
      <c r="Q17" s="140"/>
      <c r="R17" s="141" t="s">
        <v>35</v>
      </c>
      <c r="S17" s="142"/>
      <c r="T17" s="142"/>
      <c r="U17" s="143"/>
      <c r="Z17" s="4">
        <f>G13*31</f>
        <v>372</v>
      </c>
      <c r="AA17" s="4">
        <v>0.13600000000000001</v>
      </c>
      <c r="AB17" s="4">
        <v>0.13600000000000001</v>
      </c>
      <c r="AC17" s="4">
        <v>0.13600000000000001</v>
      </c>
      <c r="AD17" s="4">
        <v>0.13600000000000001</v>
      </c>
      <c r="AE17" s="4">
        <v>0.13600000000000001</v>
      </c>
    </row>
    <row r="18" spans="1:31" ht="15" customHeight="1" x14ac:dyDescent="0.15">
      <c r="A18" s="3"/>
      <c r="B18" s="43"/>
      <c r="C18" s="44"/>
      <c r="D18" s="44"/>
      <c r="E18" s="44"/>
      <c r="F18" s="45"/>
      <c r="G18" s="46" t="s">
        <v>36</v>
      </c>
      <c r="H18" s="47"/>
      <c r="I18" s="47"/>
      <c r="J18" s="46" t="s">
        <v>37</v>
      </c>
      <c r="K18" s="47"/>
      <c r="L18" s="47"/>
      <c r="M18" s="46" t="s">
        <v>38</v>
      </c>
      <c r="N18" s="47"/>
      <c r="O18" s="47"/>
      <c r="P18" s="46" t="s">
        <v>39</v>
      </c>
      <c r="Q18" s="47"/>
      <c r="R18" s="47"/>
      <c r="S18" s="46" t="s">
        <v>40</v>
      </c>
      <c r="T18" s="47"/>
      <c r="U18" s="144"/>
      <c r="AA18" s="4">
        <f t="shared" ref="AA18:AE18" si="1">AA15*AA17</f>
        <v>3197.768</v>
      </c>
      <c r="AB18" s="4">
        <f t="shared" si="1"/>
        <v>3371.9839999999999</v>
      </c>
      <c r="AC18" s="4">
        <f t="shared" si="1"/>
        <v>3688.1840000000002</v>
      </c>
      <c r="AD18" s="4">
        <f t="shared" si="1"/>
        <v>3987.52</v>
      </c>
      <c r="AE18" s="160">
        <f t="shared" si="1"/>
        <v>4278.424</v>
      </c>
    </row>
    <row r="19" spans="1:31" ht="18" customHeight="1" x14ac:dyDescent="0.15">
      <c r="B19" s="48" t="s">
        <v>41</v>
      </c>
      <c r="C19" s="49"/>
      <c r="D19" s="49"/>
      <c r="E19" s="49"/>
      <c r="F19" s="50"/>
      <c r="G19" s="169">
        <f>INT(AA18+Z11+AA12+Z14)*10.27</f>
        <v>272463.09999999998</v>
      </c>
      <c r="H19" s="169"/>
      <c r="I19" s="115" t="s">
        <v>42</v>
      </c>
      <c r="J19" s="170">
        <f>INT(AB18+Z11+AB12+Z14)*10.27</f>
        <v>296535.98</v>
      </c>
      <c r="K19" s="169"/>
      <c r="L19" s="115" t="s">
        <v>42</v>
      </c>
      <c r="M19" s="171">
        <f>INT(AC18+Z11+AC12+Z14)*10.27</f>
        <v>323669.32</v>
      </c>
      <c r="N19" s="172"/>
      <c r="O19" s="115" t="s">
        <v>42</v>
      </c>
      <c r="P19" s="171">
        <f>INT(AD18+Z11+AD12+Z14)*10.27</f>
        <v>349344.32</v>
      </c>
      <c r="Q19" s="172"/>
      <c r="R19" s="115" t="s">
        <v>42</v>
      </c>
      <c r="S19" s="171">
        <f>INT(AE18+Z11+AE12+Z14)*10.27</f>
        <v>374300.42</v>
      </c>
      <c r="T19" s="172"/>
      <c r="U19" s="145" t="s">
        <v>42</v>
      </c>
    </row>
    <row r="20" spans="1:31" ht="18" customHeight="1" x14ac:dyDescent="0.15">
      <c r="B20" s="48" t="s">
        <v>43</v>
      </c>
      <c r="C20" s="49"/>
      <c r="D20" s="49"/>
      <c r="E20" s="49"/>
      <c r="F20" s="50"/>
      <c r="G20" s="169">
        <f>G19*0.2</f>
        <v>54492.62</v>
      </c>
      <c r="H20" s="169"/>
      <c r="I20" s="115" t="s">
        <v>42</v>
      </c>
      <c r="J20" s="170">
        <f>J19*0.2</f>
        <v>59307.196000000004</v>
      </c>
      <c r="K20" s="169"/>
      <c r="L20" s="115" t="s">
        <v>42</v>
      </c>
      <c r="M20" s="171">
        <f>M19*0.2</f>
        <v>64733.864000000001</v>
      </c>
      <c r="N20" s="172"/>
      <c r="O20" s="115" t="s">
        <v>42</v>
      </c>
      <c r="P20" s="171">
        <f>P19*0.2</f>
        <v>69868.864000000001</v>
      </c>
      <c r="Q20" s="172"/>
      <c r="R20" s="115" t="s">
        <v>42</v>
      </c>
      <c r="S20" s="171">
        <f>S19*0.2</f>
        <v>74860.084000000003</v>
      </c>
      <c r="T20" s="172"/>
      <c r="U20" s="145" t="s">
        <v>42</v>
      </c>
    </row>
    <row r="21" spans="1:31" ht="15" customHeight="1" x14ac:dyDescent="0.15">
      <c r="B21" s="51"/>
      <c r="C21" s="51"/>
      <c r="D21" s="51"/>
      <c r="E21" s="52"/>
      <c r="F21" s="51"/>
      <c r="G21" s="51"/>
      <c r="H21" s="51"/>
      <c r="I21" s="52"/>
      <c r="J21" s="51"/>
      <c r="K21" s="51"/>
      <c r="L21" s="51"/>
      <c r="M21" s="52"/>
      <c r="N21" s="51"/>
      <c r="O21" s="51"/>
      <c r="P21" s="51"/>
      <c r="Q21" s="52"/>
      <c r="R21" s="51"/>
      <c r="S21" s="51"/>
      <c r="T21" s="51"/>
      <c r="U21" s="52"/>
    </row>
    <row r="22" spans="1:31" ht="18" customHeight="1" x14ac:dyDescent="0.15">
      <c r="B22" s="193" t="s">
        <v>44</v>
      </c>
      <c r="C22" s="194"/>
      <c r="D22" s="195"/>
      <c r="E22" s="53" t="s">
        <v>45</v>
      </c>
      <c r="F22" s="26"/>
      <c r="G22" s="54"/>
      <c r="H22" s="27"/>
      <c r="I22" s="27"/>
      <c r="J22" s="27"/>
      <c r="K22" s="27"/>
      <c r="L22" s="27"/>
      <c r="M22" s="173">
        <v>9300</v>
      </c>
      <c r="N22" s="173"/>
      <c r="O22" s="8" t="s">
        <v>42</v>
      </c>
      <c r="P22" s="116" t="s">
        <v>46</v>
      </c>
      <c r="Q22" s="174">
        <v>300</v>
      </c>
      <c r="R22" s="174"/>
      <c r="S22" s="8" t="s">
        <v>47</v>
      </c>
      <c r="T22" s="8" t="s">
        <v>4</v>
      </c>
      <c r="U22" s="146" t="s">
        <v>48</v>
      </c>
    </row>
    <row r="23" spans="1:31" ht="18" customHeight="1" x14ac:dyDescent="0.15">
      <c r="B23" s="196"/>
      <c r="C23" s="197"/>
      <c r="D23" s="198"/>
      <c r="E23" s="55" t="s">
        <v>49</v>
      </c>
      <c r="F23" s="56"/>
      <c r="G23" s="57"/>
      <c r="H23" s="58"/>
      <c r="I23" s="58"/>
      <c r="J23" s="58"/>
      <c r="K23" s="58"/>
      <c r="L23" s="58"/>
      <c r="M23" s="175">
        <v>12090</v>
      </c>
      <c r="N23" s="175"/>
      <c r="O23" s="117" t="s">
        <v>42</v>
      </c>
      <c r="P23" s="118" t="s">
        <v>46</v>
      </c>
      <c r="Q23" s="176">
        <v>390</v>
      </c>
      <c r="R23" s="176"/>
      <c r="S23" s="117" t="s">
        <v>47</v>
      </c>
      <c r="T23" s="117" t="s">
        <v>4</v>
      </c>
      <c r="U23" s="147" t="s">
        <v>48</v>
      </c>
    </row>
    <row r="24" spans="1:31" ht="18" customHeight="1" x14ac:dyDescent="0.15">
      <c r="B24" s="196"/>
      <c r="C24" s="197"/>
      <c r="D24" s="198"/>
      <c r="E24" s="55" t="s">
        <v>50</v>
      </c>
      <c r="F24" s="57"/>
      <c r="G24" s="59"/>
      <c r="H24" s="58"/>
      <c r="I24" s="58"/>
      <c r="J24" s="58"/>
      <c r="K24" s="58"/>
      <c r="L24" s="58"/>
      <c r="M24" s="175">
        <v>20150</v>
      </c>
      <c r="N24" s="175"/>
      <c r="O24" s="117" t="s">
        <v>42</v>
      </c>
      <c r="P24" s="118" t="s">
        <v>46</v>
      </c>
      <c r="Q24" s="176">
        <v>650</v>
      </c>
      <c r="R24" s="176"/>
      <c r="S24" s="117" t="s">
        <v>47</v>
      </c>
      <c r="T24" s="117" t="s">
        <v>4</v>
      </c>
      <c r="U24" s="147" t="s">
        <v>48</v>
      </c>
    </row>
    <row r="25" spans="1:31" ht="18" customHeight="1" x14ac:dyDescent="0.15">
      <c r="B25" s="196"/>
      <c r="C25" s="197"/>
      <c r="D25" s="198"/>
      <c r="E25" s="55" t="s">
        <v>51</v>
      </c>
      <c r="F25" s="56"/>
      <c r="G25" s="59"/>
      <c r="H25" s="58"/>
      <c r="I25" s="58"/>
      <c r="J25" s="58"/>
      <c r="K25" s="58"/>
      <c r="L25" s="58"/>
      <c r="M25" s="175">
        <v>42160</v>
      </c>
      <c r="N25" s="175"/>
      <c r="O25" s="117" t="s">
        <v>42</v>
      </c>
      <c r="P25" s="118" t="s">
        <v>46</v>
      </c>
      <c r="Q25" s="176">
        <v>1360</v>
      </c>
      <c r="R25" s="176"/>
      <c r="S25" s="117" t="s">
        <v>47</v>
      </c>
      <c r="T25" s="117" t="s">
        <v>4</v>
      </c>
      <c r="U25" s="147" t="s">
        <v>48</v>
      </c>
    </row>
    <row r="26" spans="1:31" ht="18" customHeight="1" x14ac:dyDescent="0.15">
      <c r="B26" s="196"/>
      <c r="C26" s="197"/>
      <c r="D26" s="198"/>
      <c r="E26" s="60" t="s">
        <v>52</v>
      </c>
      <c r="F26" s="61"/>
      <c r="G26" s="62"/>
      <c r="H26" s="63"/>
      <c r="I26" s="63"/>
      <c r="J26" s="63"/>
      <c r="K26" s="63"/>
      <c r="L26" s="63"/>
      <c r="M26" s="205">
        <v>49600</v>
      </c>
      <c r="N26" s="205"/>
      <c r="O26" s="119" t="s">
        <v>42</v>
      </c>
      <c r="P26" s="120" t="s">
        <v>46</v>
      </c>
      <c r="Q26" s="206">
        <v>1600</v>
      </c>
      <c r="R26" s="206"/>
      <c r="S26" s="119" t="s">
        <v>47</v>
      </c>
      <c r="T26" s="119" t="s">
        <v>4</v>
      </c>
      <c r="U26" s="148" t="s">
        <v>48</v>
      </c>
    </row>
    <row r="27" spans="1:31" ht="18" customHeight="1" x14ac:dyDescent="0.15">
      <c r="B27" s="193" t="s">
        <v>53</v>
      </c>
      <c r="C27" s="194"/>
      <c r="D27" s="195"/>
      <c r="E27" s="53" t="s">
        <v>45</v>
      </c>
      <c r="F27" s="54"/>
      <c r="G27" s="64"/>
      <c r="H27" s="27"/>
      <c r="I27" s="27"/>
      <c r="J27" s="27"/>
      <c r="K27" s="27"/>
      <c r="L27" s="27"/>
      <c r="M27" s="173">
        <f t="shared" ref="M27:M30" si="2">Q27*31</f>
        <v>27280</v>
      </c>
      <c r="N27" s="173"/>
      <c r="O27" s="8" t="s">
        <v>42</v>
      </c>
      <c r="P27" s="116" t="s">
        <v>46</v>
      </c>
      <c r="Q27" s="174">
        <v>880</v>
      </c>
      <c r="R27" s="174"/>
      <c r="S27" s="8" t="s">
        <v>47</v>
      </c>
      <c r="T27" s="8" t="s">
        <v>4</v>
      </c>
      <c r="U27" s="146" t="s">
        <v>48</v>
      </c>
    </row>
    <row r="28" spans="1:31" ht="18" customHeight="1" x14ac:dyDescent="0.15">
      <c r="B28" s="196"/>
      <c r="C28" s="197"/>
      <c r="D28" s="198"/>
      <c r="E28" s="55" t="s">
        <v>49</v>
      </c>
      <c r="F28" s="57"/>
      <c r="G28" s="65"/>
      <c r="H28" s="66"/>
      <c r="I28" s="58"/>
      <c r="J28" s="58"/>
      <c r="K28" s="58"/>
      <c r="L28" s="58"/>
      <c r="M28" s="175">
        <f t="shared" si="2"/>
        <v>27280</v>
      </c>
      <c r="N28" s="175"/>
      <c r="O28" s="117" t="s">
        <v>42</v>
      </c>
      <c r="P28" s="118" t="s">
        <v>46</v>
      </c>
      <c r="Q28" s="176">
        <v>880</v>
      </c>
      <c r="R28" s="176"/>
      <c r="S28" s="117" t="s">
        <v>47</v>
      </c>
      <c r="T28" s="117" t="s">
        <v>4</v>
      </c>
      <c r="U28" s="147" t="s">
        <v>48</v>
      </c>
    </row>
    <row r="29" spans="1:31" ht="18" customHeight="1" x14ac:dyDescent="0.15">
      <c r="B29" s="196"/>
      <c r="C29" s="197"/>
      <c r="D29" s="198"/>
      <c r="E29" s="67" t="s">
        <v>54</v>
      </c>
      <c r="F29" s="68"/>
      <c r="G29" s="65"/>
      <c r="H29" s="66"/>
      <c r="I29" s="58"/>
      <c r="J29" s="58"/>
      <c r="K29" s="58"/>
      <c r="L29" s="58"/>
      <c r="M29" s="175">
        <f t="shared" si="2"/>
        <v>42470</v>
      </c>
      <c r="N29" s="175"/>
      <c r="O29" s="117" t="s">
        <v>42</v>
      </c>
      <c r="P29" s="118" t="s">
        <v>46</v>
      </c>
      <c r="Q29" s="176">
        <v>1370</v>
      </c>
      <c r="R29" s="176"/>
      <c r="S29" s="117" t="s">
        <v>47</v>
      </c>
      <c r="T29" s="117" t="s">
        <v>4</v>
      </c>
      <c r="U29" s="147" t="s">
        <v>48</v>
      </c>
    </row>
    <row r="30" spans="1:31" ht="18" customHeight="1" x14ac:dyDescent="0.15">
      <c r="B30" s="199"/>
      <c r="C30" s="200"/>
      <c r="D30" s="201"/>
      <c r="E30" s="69" t="s">
        <v>52</v>
      </c>
      <c r="F30" s="70"/>
      <c r="G30" s="71"/>
      <c r="H30" s="72"/>
      <c r="I30" s="72"/>
      <c r="J30" s="72"/>
      <c r="K30" s="72"/>
      <c r="L30" s="72"/>
      <c r="M30" s="179">
        <f t="shared" si="2"/>
        <v>71300</v>
      </c>
      <c r="N30" s="179"/>
      <c r="O30" s="121" t="s">
        <v>42</v>
      </c>
      <c r="P30" s="122" t="s">
        <v>46</v>
      </c>
      <c r="Q30" s="177">
        <v>2300</v>
      </c>
      <c r="R30" s="177"/>
      <c r="S30" s="121" t="s">
        <v>47</v>
      </c>
      <c r="T30" s="121" t="s">
        <v>4</v>
      </c>
      <c r="U30" s="149" t="s">
        <v>48</v>
      </c>
    </row>
    <row r="31" spans="1:31" ht="14.25" customHeight="1" x14ac:dyDescent="0.15">
      <c r="B31" s="51"/>
      <c r="C31" s="51"/>
      <c r="D31" s="51"/>
      <c r="E31" s="52"/>
      <c r="F31" s="51"/>
      <c r="G31" s="51"/>
      <c r="H31" s="51"/>
      <c r="I31" s="52"/>
      <c r="J31" s="51"/>
      <c r="K31" s="51"/>
      <c r="L31" s="51"/>
      <c r="M31" s="52"/>
      <c r="N31" s="51"/>
      <c r="O31" s="51"/>
      <c r="P31" s="51"/>
      <c r="Q31" s="52"/>
      <c r="R31" s="51"/>
      <c r="S31" s="51"/>
      <c r="T31" s="51"/>
      <c r="U31" s="52"/>
    </row>
    <row r="32" spans="1:31" ht="18" customHeight="1" x14ac:dyDescent="0.15">
      <c r="B32" s="193" t="s">
        <v>21</v>
      </c>
      <c r="C32" s="202"/>
      <c r="D32" s="73" t="s">
        <v>55</v>
      </c>
      <c r="E32" s="74"/>
      <c r="F32" s="74"/>
      <c r="G32" s="74" t="s">
        <v>36</v>
      </c>
      <c r="H32" s="74"/>
      <c r="I32" s="74"/>
      <c r="J32" s="74" t="s">
        <v>37</v>
      </c>
      <c r="K32" s="74"/>
      <c r="L32" s="74"/>
      <c r="M32" s="74" t="s">
        <v>38</v>
      </c>
      <c r="N32" s="74"/>
      <c r="O32" s="74"/>
      <c r="P32" s="74" t="s">
        <v>39</v>
      </c>
      <c r="Q32" s="74"/>
      <c r="R32" s="74"/>
      <c r="S32" s="74" t="s">
        <v>40</v>
      </c>
      <c r="T32" s="74"/>
      <c r="U32" s="150"/>
    </row>
    <row r="33" spans="1:22" ht="18" customHeight="1" x14ac:dyDescent="0.15">
      <c r="B33" s="196"/>
      <c r="C33" s="203"/>
      <c r="D33" s="75" t="s">
        <v>45</v>
      </c>
      <c r="E33" s="76"/>
      <c r="F33" s="76"/>
      <c r="G33" s="178">
        <f>G20+M22+M27</f>
        <v>91072.62</v>
      </c>
      <c r="H33" s="178"/>
      <c r="I33" s="123" t="s">
        <v>42</v>
      </c>
      <c r="J33" s="178">
        <f>J20+M22+M27</f>
        <v>95887.195999999996</v>
      </c>
      <c r="K33" s="178"/>
      <c r="L33" s="123" t="s">
        <v>42</v>
      </c>
      <c r="M33" s="178">
        <f>M20+M22+M27</f>
        <v>101313.864</v>
      </c>
      <c r="N33" s="178"/>
      <c r="O33" s="123" t="s">
        <v>42</v>
      </c>
      <c r="P33" s="178">
        <f>P20+M22+M27</f>
        <v>106448.864</v>
      </c>
      <c r="Q33" s="178"/>
      <c r="R33" s="123" t="s">
        <v>42</v>
      </c>
      <c r="S33" s="178">
        <f>S20+M22+M27</f>
        <v>111440.084</v>
      </c>
      <c r="T33" s="178"/>
      <c r="U33" s="151" t="s">
        <v>42</v>
      </c>
    </row>
    <row r="34" spans="1:22" ht="18" customHeight="1" x14ac:dyDescent="0.15">
      <c r="B34" s="196"/>
      <c r="C34" s="203"/>
      <c r="D34" s="75" t="s">
        <v>49</v>
      </c>
      <c r="E34" s="76"/>
      <c r="F34" s="76"/>
      <c r="G34" s="178">
        <f>G20+M23+M28</f>
        <v>93862.62</v>
      </c>
      <c r="H34" s="178"/>
      <c r="I34" s="124" t="s">
        <v>42</v>
      </c>
      <c r="J34" s="178">
        <f>J20+M23+M28</f>
        <v>98677.195999999996</v>
      </c>
      <c r="K34" s="178"/>
      <c r="L34" s="124" t="s">
        <v>42</v>
      </c>
      <c r="M34" s="178">
        <f>M20+M23+M28</f>
        <v>104103.864</v>
      </c>
      <c r="N34" s="178"/>
      <c r="O34" s="124" t="s">
        <v>42</v>
      </c>
      <c r="P34" s="178">
        <f>P20+M23+M28</f>
        <v>109238.864</v>
      </c>
      <c r="Q34" s="178"/>
      <c r="R34" s="124" t="s">
        <v>42</v>
      </c>
      <c r="S34" s="178">
        <f>S20+M23+M28</f>
        <v>114230.084</v>
      </c>
      <c r="T34" s="178"/>
      <c r="U34" s="152" t="s">
        <v>42</v>
      </c>
    </row>
    <row r="35" spans="1:22" ht="18" customHeight="1" x14ac:dyDescent="0.15">
      <c r="B35" s="196"/>
      <c r="C35" s="203"/>
      <c r="D35" s="75" t="s">
        <v>50</v>
      </c>
      <c r="E35" s="76"/>
      <c r="F35" s="59"/>
      <c r="G35" s="178">
        <f>G20+M24+M29</f>
        <v>117112.62</v>
      </c>
      <c r="H35" s="178"/>
      <c r="I35" s="124" t="s">
        <v>42</v>
      </c>
      <c r="J35" s="178">
        <f>J20+M24+M29</f>
        <v>121927.196</v>
      </c>
      <c r="K35" s="178"/>
      <c r="L35" s="124" t="s">
        <v>42</v>
      </c>
      <c r="M35" s="178">
        <f>M20+M24+M29</f>
        <v>127353.864</v>
      </c>
      <c r="N35" s="178"/>
      <c r="O35" s="124" t="s">
        <v>42</v>
      </c>
      <c r="P35" s="178">
        <f>P20+M24+M29</f>
        <v>132488.864</v>
      </c>
      <c r="Q35" s="178"/>
      <c r="R35" s="124" t="s">
        <v>42</v>
      </c>
      <c r="S35" s="178">
        <f>S20+M24+M29</f>
        <v>137480.084</v>
      </c>
      <c r="T35" s="178"/>
      <c r="U35" s="152" t="s">
        <v>42</v>
      </c>
    </row>
    <row r="36" spans="1:22" ht="18" customHeight="1" x14ac:dyDescent="0.15">
      <c r="B36" s="196"/>
      <c r="C36" s="203"/>
      <c r="D36" s="75" t="s">
        <v>51</v>
      </c>
      <c r="E36" s="76"/>
      <c r="F36" s="59"/>
      <c r="G36" s="178">
        <f>G20+M25+M29</f>
        <v>139122.62</v>
      </c>
      <c r="H36" s="178"/>
      <c r="I36" s="124" t="s">
        <v>42</v>
      </c>
      <c r="J36" s="178">
        <f>J20+M25+M29</f>
        <v>143937.196</v>
      </c>
      <c r="K36" s="178"/>
      <c r="L36" s="124" t="s">
        <v>42</v>
      </c>
      <c r="M36" s="178">
        <f>M20+M25+M29</f>
        <v>149363.864</v>
      </c>
      <c r="N36" s="178"/>
      <c r="O36" s="124" t="s">
        <v>42</v>
      </c>
      <c r="P36" s="178">
        <f>P20+M25+M29</f>
        <v>154498.864</v>
      </c>
      <c r="Q36" s="178"/>
      <c r="R36" s="124" t="s">
        <v>42</v>
      </c>
      <c r="S36" s="178">
        <f>S20+M25+M29</f>
        <v>159490.084</v>
      </c>
      <c r="T36" s="178"/>
      <c r="U36" s="152" t="s">
        <v>42</v>
      </c>
    </row>
    <row r="37" spans="1:22" ht="18" customHeight="1" x14ac:dyDescent="0.15">
      <c r="B37" s="199"/>
      <c r="C37" s="204"/>
      <c r="D37" s="77" t="s">
        <v>52</v>
      </c>
      <c r="E37" s="78"/>
      <c r="F37" s="71"/>
      <c r="G37" s="180">
        <f>G20+M26+M30</f>
        <v>175392.62</v>
      </c>
      <c r="H37" s="180"/>
      <c r="I37" s="125" t="s">
        <v>42</v>
      </c>
      <c r="J37" s="180">
        <f>J20+M26+M30</f>
        <v>180207.196</v>
      </c>
      <c r="K37" s="180"/>
      <c r="L37" s="125" t="s">
        <v>42</v>
      </c>
      <c r="M37" s="180">
        <f>M20+M26+M30</f>
        <v>185633.864</v>
      </c>
      <c r="N37" s="180"/>
      <c r="O37" s="125" t="s">
        <v>42</v>
      </c>
      <c r="P37" s="180">
        <f>P20+M26+M30</f>
        <v>190768.864</v>
      </c>
      <c r="Q37" s="180"/>
      <c r="R37" s="125" t="s">
        <v>42</v>
      </c>
      <c r="S37" s="180">
        <f>S20+M26+M30</f>
        <v>195760.084</v>
      </c>
      <c r="T37" s="180"/>
      <c r="U37" s="153" t="s">
        <v>42</v>
      </c>
    </row>
    <row r="38" spans="1:22" ht="15" customHeight="1" x14ac:dyDescent="0.15"/>
    <row r="39" spans="1:22" ht="15" customHeight="1" x14ac:dyDescent="0.15">
      <c r="B39" s="181" t="s">
        <v>56</v>
      </c>
      <c r="C39" s="182"/>
      <c r="D39" s="183"/>
      <c r="E39" s="79" t="s">
        <v>57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146"/>
      <c r="V39" s="154"/>
    </row>
    <row r="40" spans="1:22" ht="18" customHeight="1" x14ac:dyDescent="0.15">
      <c r="B40" s="75" t="s">
        <v>45</v>
      </c>
      <c r="C40" s="76"/>
      <c r="D40" s="76"/>
      <c r="E40" s="80" t="s">
        <v>58</v>
      </c>
      <c r="F40" s="81"/>
      <c r="G40" s="81"/>
      <c r="H40" s="81"/>
      <c r="I40" s="81"/>
      <c r="J40" s="81"/>
      <c r="K40" s="81"/>
      <c r="L40" s="81"/>
      <c r="M40" s="81"/>
      <c r="N40" s="81"/>
      <c r="O40" s="126"/>
      <c r="P40" s="126"/>
      <c r="Q40" s="126"/>
      <c r="R40" s="126"/>
      <c r="S40" s="126"/>
      <c r="T40" s="126"/>
      <c r="U40" s="155"/>
      <c r="V40" s="154"/>
    </row>
    <row r="41" spans="1:22" s="2" customFormat="1" ht="18" customHeight="1" x14ac:dyDescent="0.15">
      <c r="B41" s="75" t="s">
        <v>49</v>
      </c>
      <c r="C41" s="76"/>
      <c r="D41" s="76"/>
      <c r="E41" s="80" t="s">
        <v>59</v>
      </c>
      <c r="F41" s="81"/>
      <c r="G41" s="81"/>
      <c r="H41" s="81"/>
      <c r="I41" s="81"/>
      <c r="J41" s="81"/>
      <c r="K41" s="81"/>
      <c r="L41" s="81"/>
      <c r="M41" s="81"/>
      <c r="N41" s="81"/>
      <c r="O41" s="184" t="s">
        <v>60</v>
      </c>
      <c r="P41" s="58" t="s">
        <v>61</v>
      </c>
      <c r="Q41" s="58">
        <v>650</v>
      </c>
      <c r="R41" s="58" t="s">
        <v>62</v>
      </c>
      <c r="S41" s="58" t="s">
        <v>63</v>
      </c>
      <c r="T41" s="156">
        <v>1650</v>
      </c>
      <c r="U41" s="147" t="s">
        <v>62</v>
      </c>
      <c r="V41" s="154"/>
    </row>
    <row r="42" spans="1:22" ht="18" customHeight="1" x14ac:dyDescent="0.15">
      <c r="B42" s="75" t="s">
        <v>50</v>
      </c>
      <c r="C42" s="76"/>
      <c r="D42" s="59"/>
      <c r="E42" s="80" t="s">
        <v>64</v>
      </c>
      <c r="F42" s="81"/>
      <c r="G42" s="81"/>
      <c r="H42" s="81"/>
      <c r="I42" s="81"/>
      <c r="J42" s="81"/>
      <c r="K42" s="81"/>
      <c r="L42" s="81"/>
      <c r="M42" s="81"/>
      <c r="N42" s="81"/>
      <c r="O42" s="185"/>
      <c r="P42" s="58" t="s">
        <v>61</v>
      </c>
      <c r="Q42" s="58">
        <v>550</v>
      </c>
      <c r="R42" s="58" t="s">
        <v>62</v>
      </c>
      <c r="S42" s="58" t="s">
        <v>63</v>
      </c>
      <c r="T42" s="156">
        <v>1550</v>
      </c>
      <c r="U42" s="147" t="s">
        <v>62</v>
      </c>
      <c r="V42" s="154"/>
    </row>
    <row r="43" spans="1:22" ht="18" customHeight="1" x14ac:dyDescent="0.15">
      <c r="B43" s="75" t="s">
        <v>51</v>
      </c>
      <c r="C43" s="76"/>
      <c r="D43" s="59"/>
      <c r="E43" s="80" t="s">
        <v>65</v>
      </c>
      <c r="F43" s="81"/>
      <c r="G43" s="81"/>
      <c r="H43" s="81"/>
      <c r="I43" s="81"/>
      <c r="J43" s="81"/>
      <c r="K43" s="81"/>
      <c r="L43" s="81"/>
      <c r="M43" s="81"/>
      <c r="N43" s="81"/>
      <c r="O43" s="186"/>
      <c r="P43" s="58" t="s">
        <v>61</v>
      </c>
      <c r="Q43" s="58">
        <v>500</v>
      </c>
      <c r="R43" s="58" t="s">
        <v>62</v>
      </c>
      <c r="S43" s="58" t="s">
        <v>63</v>
      </c>
      <c r="T43" s="156">
        <v>1500</v>
      </c>
      <c r="U43" s="147" t="s">
        <v>62</v>
      </c>
      <c r="V43" s="154"/>
    </row>
    <row r="44" spans="1:22" ht="18" customHeight="1" x14ac:dyDescent="0.15">
      <c r="B44" s="77" t="s">
        <v>52</v>
      </c>
      <c r="C44" s="78"/>
      <c r="D44" s="71"/>
      <c r="E44" s="82" t="s">
        <v>66</v>
      </c>
      <c r="F44" s="83"/>
      <c r="G44" s="83"/>
      <c r="H44" s="83"/>
      <c r="I44" s="83"/>
      <c r="J44" s="83"/>
      <c r="K44" s="83"/>
      <c r="L44" s="83"/>
      <c r="M44" s="83"/>
      <c r="N44" s="83"/>
      <c r="O44" s="127"/>
      <c r="P44" s="127"/>
      <c r="Q44" s="127"/>
      <c r="R44" s="127"/>
      <c r="S44" s="127"/>
      <c r="T44" s="127"/>
      <c r="U44" s="157"/>
      <c r="V44" s="154"/>
    </row>
    <row r="45" spans="1:22" ht="15" customHeight="1" x14ac:dyDescent="0.15">
      <c r="A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2" ht="15" customHeight="1" x14ac:dyDescent="0.15">
      <c r="A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2" ht="15" customHeight="1" x14ac:dyDescent="0.15">
      <c r="A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2" ht="15" customHeight="1" x14ac:dyDescent="0.15">
      <c r="A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" customHeight="1" x14ac:dyDescent="0.15">
      <c r="A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" customHeight="1" x14ac:dyDescent="0.15">
      <c r="A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" customHeight="1" x14ac:dyDescent="0.15">
      <c r="A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" customHeight="1" x14ac:dyDescent="0.15">
      <c r="A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" customHeight="1" x14ac:dyDescent="0.15">
      <c r="A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" customHeight="1" x14ac:dyDescent="0.15">
      <c r="A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" customHeight="1" x14ac:dyDescent="0.15">
      <c r="A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" customHeight="1" x14ac:dyDescent="0.15">
      <c r="A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" customHeight="1" x14ac:dyDescent="0.15">
      <c r="A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" customHeight="1" x14ac:dyDescent="0.15">
      <c r="A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" customHeight="1" x14ac:dyDescent="0.15">
      <c r="A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" customHeight="1" x14ac:dyDescent="0.15">
      <c r="A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" customHeight="1" x14ac:dyDescent="0.15"/>
    <row r="62" spans="1:21" ht="17.25" customHeight="1" x14ac:dyDescent="0.15"/>
    <row r="63" spans="1:21" ht="17.25" customHeight="1" x14ac:dyDescent="0.15"/>
    <row r="64" spans="1:21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</sheetData>
  <mergeCells count="66">
    <mergeCell ref="B39:D39"/>
    <mergeCell ref="O41:O43"/>
    <mergeCell ref="B5:F6"/>
    <mergeCell ref="B22:D26"/>
    <mergeCell ref="B27:D30"/>
    <mergeCell ref="B32:C37"/>
    <mergeCell ref="G37:H37"/>
    <mergeCell ref="J37:K37"/>
    <mergeCell ref="M37:N37"/>
    <mergeCell ref="G35:H35"/>
    <mergeCell ref="J35:K35"/>
    <mergeCell ref="M35:N35"/>
    <mergeCell ref="G33:H33"/>
    <mergeCell ref="J33:K33"/>
    <mergeCell ref="M33:N33"/>
    <mergeCell ref="M25:N25"/>
    <mergeCell ref="P37:Q37"/>
    <mergeCell ref="S37:T37"/>
    <mergeCell ref="G36:H36"/>
    <mergeCell ref="J36:K36"/>
    <mergeCell ref="M36:N36"/>
    <mergeCell ref="P36:Q36"/>
    <mergeCell ref="S36:T36"/>
    <mergeCell ref="P35:Q35"/>
    <mergeCell ref="S35:T35"/>
    <mergeCell ref="G34:H34"/>
    <mergeCell ref="J34:K34"/>
    <mergeCell ref="M34:N34"/>
    <mergeCell ref="P34:Q34"/>
    <mergeCell ref="S34:T34"/>
    <mergeCell ref="P33:Q33"/>
    <mergeCell ref="S33:T33"/>
    <mergeCell ref="M28:N28"/>
    <mergeCell ref="Q28:R28"/>
    <mergeCell ref="M29:N29"/>
    <mergeCell ref="Q29:R29"/>
    <mergeCell ref="M30:N30"/>
    <mergeCell ref="Q30:R30"/>
    <mergeCell ref="Q25:R25"/>
    <mergeCell ref="M26:N26"/>
    <mergeCell ref="Q26:R26"/>
    <mergeCell ref="M27:N27"/>
    <mergeCell ref="Q27:R27"/>
    <mergeCell ref="M22:N22"/>
    <mergeCell ref="Q22:R22"/>
    <mergeCell ref="M23:N23"/>
    <mergeCell ref="Q23:R23"/>
    <mergeCell ref="M24:N24"/>
    <mergeCell ref="Q24:R24"/>
    <mergeCell ref="G20:H20"/>
    <mergeCell ref="J20:K20"/>
    <mergeCell ref="M20:N20"/>
    <mergeCell ref="P20:Q20"/>
    <mergeCell ref="S20:T20"/>
    <mergeCell ref="G19:H19"/>
    <mergeCell ref="J19:K19"/>
    <mergeCell ref="M19:N19"/>
    <mergeCell ref="P19:Q19"/>
    <mergeCell ref="S19:T19"/>
    <mergeCell ref="A3:U3"/>
    <mergeCell ref="A4:U4"/>
    <mergeCell ref="G6:H6"/>
    <mergeCell ref="J6:K6"/>
    <mergeCell ref="M6:N6"/>
    <mergeCell ref="P6:Q6"/>
    <mergeCell ref="S6:T6"/>
  </mergeCells>
  <phoneticPr fontId="12"/>
  <printOptions horizontalCentered="1" verticalCentered="1"/>
  <pageMargins left="0.196850393700787" right="0.196850393700787" top="0.196850393700787" bottom="0.196850393700787" header="0.31496062992126" footer="0.31496062992126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AE71"/>
  <sheetViews>
    <sheetView tabSelected="1" view="pageBreakPreview" topLeftCell="A40" zoomScale="70" zoomScaleNormal="100" zoomScaleSheetLayoutView="70" zoomScalePageLayoutView="80" workbookViewId="0">
      <selection activeCell="T51" sqref="T51"/>
    </sheetView>
  </sheetViews>
  <sheetFormatPr defaultColWidth="9" defaultRowHeight="13.5" x14ac:dyDescent="0.15"/>
  <cols>
    <col min="1" max="1" width="3.25" style="4" customWidth="1"/>
    <col min="2" max="21" width="5" style="4" customWidth="1"/>
    <col min="22" max="22" width="3.125" style="4" customWidth="1"/>
    <col min="23" max="23" width="27.375" style="4" customWidth="1"/>
    <col min="24" max="25" width="9" style="4"/>
    <col min="26" max="26" width="11.625" style="4" customWidth="1"/>
    <col min="27" max="32" width="9" style="4"/>
    <col min="33" max="33" width="9" style="4" customWidth="1"/>
    <col min="34" max="16384" width="9" style="4"/>
  </cols>
  <sheetData>
    <row r="1" spans="1:31" s="1" customFormat="1" ht="19.5" customHeight="1" x14ac:dyDescent="0.15">
      <c r="E1" s="1" t="s">
        <v>0</v>
      </c>
      <c r="U1" s="128" t="s">
        <v>1</v>
      </c>
      <c r="Z1" s="1" t="s">
        <v>2</v>
      </c>
    </row>
    <row r="2" spans="1:31" ht="15" customHeight="1" x14ac:dyDescent="0.15">
      <c r="N2" s="5" t="s">
        <v>69</v>
      </c>
      <c r="O2" s="84" t="s">
        <v>70</v>
      </c>
      <c r="P2" s="85"/>
      <c r="Q2" s="129">
        <v>2</v>
      </c>
      <c r="R2" s="85" t="s">
        <v>3</v>
      </c>
      <c r="S2" s="129">
        <v>1</v>
      </c>
      <c r="T2" s="85" t="s">
        <v>4</v>
      </c>
      <c r="U2" s="3" t="s">
        <v>5</v>
      </c>
    </row>
    <row r="3" spans="1:31" s="2" customFormat="1" ht="7.5" customHeight="1" x14ac:dyDescent="0.15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W3" s="4"/>
      <c r="X3" s="4"/>
      <c r="Y3" s="4"/>
      <c r="Z3" s="4"/>
      <c r="AA3" s="4"/>
      <c r="AB3" s="4"/>
    </row>
    <row r="4" spans="1:31" ht="17.25" customHeight="1" x14ac:dyDescent="0.15">
      <c r="A4" s="166" t="s">
        <v>6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</row>
    <row r="5" spans="1:31" s="3" customFormat="1" ht="15" customHeight="1" x14ac:dyDescent="0.15">
      <c r="B5" s="187" t="s">
        <v>7</v>
      </c>
      <c r="C5" s="188"/>
      <c r="D5" s="188"/>
      <c r="E5" s="188"/>
      <c r="F5" s="189"/>
      <c r="G5" s="6" t="s">
        <v>8</v>
      </c>
      <c r="H5" s="6"/>
      <c r="I5" s="6"/>
      <c r="J5" s="86" t="s">
        <v>9</v>
      </c>
      <c r="K5" s="6"/>
      <c r="L5" s="87"/>
      <c r="M5" s="6" t="s">
        <v>10</v>
      </c>
      <c r="N5" s="6"/>
      <c r="O5" s="87"/>
      <c r="P5" s="6" t="s">
        <v>11</v>
      </c>
      <c r="Q5" s="6"/>
      <c r="R5" s="87"/>
      <c r="S5" s="6" t="s">
        <v>12</v>
      </c>
      <c r="T5" s="6"/>
      <c r="U5" s="130"/>
      <c r="V5" s="4"/>
      <c r="W5" s="4"/>
      <c r="X5" s="4"/>
      <c r="Y5" s="4"/>
      <c r="Z5" s="4"/>
    </row>
    <row r="6" spans="1:31" ht="15" customHeight="1" x14ac:dyDescent="0.15">
      <c r="B6" s="190"/>
      <c r="C6" s="191"/>
      <c r="D6" s="191"/>
      <c r="E6" s="191"/>
      <c r="F6" s="192"/>
      <c r="G6" s="167">
        <v>670</v>
      </c>
      <c r="H6" s="167"/>
      <c r="I6" s="88" t="s">
        <v>13</v>
      </c>
      <c r="J6" s="168">
        <v>740</v>
      </c>
      <c r="K6" s="167"/>
      <c r="L6" s="89" t="s">
        <v>13</v>
      </c>
      <c r="M6" s="167">
        <v>815</v>
      </c>
      <c r="N6" s="167"/>
      <c r="O6" s="89" t="s">
        <v>13</v>
      </c>
      <c r="P6" s="167">
        <v>886</v>
      </c>
      <c r="Q6" s="167"/>
      <c r="R6" s="89" t="s">
        <v>13</v>
      </c>
      <c r="S6" s="167">
        <v>955</v>
      </c>
      <c r="T6" s="167"/>
      <c r="U6" s="131" t="s">
        <v>13</v>
      </c>
    </row>
    <row r="7" spans="1:31" ht="7.5" customHeight="1" x14ac:dyDescent="0.15">
      <c r="A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W7" s="41"/>
    </row>
    <row r="8" spans="1:31" ht="15" customHeight="1" x14ac:dyDescent="0.15">
      <c r="B8" s="7" t="s">
        <v>14</v>
      </c>
      <c r="C8" s="8"/>
      <c r="D8" s="8"/>
      <c r="E8" s="8"/>
      <c r="F8" s="9"/>
      <c r="G8" s="10">
        <v>30</v>
      </c>
      <c r="H8" s="11" t="s">
        <v>13</v>
      </c>
      <c r="I8" s="90" t="s">
        <v>15</v>
      </c>
      <c r="J8" s="91"/>
      <c r="K8" s="92"/>
      <c r="L8" s="91"/>
      <c r="M8" s="93"/>
      <c r="N8" s="94">
        <v>18</v>
      </c>
      <c r="O8" s="95" t="s">
        <v>13</v>
      </c>
      <c r="P8" s="96" t="s">
        <v>18</v>
      </c>
      <c r="Q8" s="79"/>
      <c r="R8" s="27"/>
      <c r="S8" s="27"/>
      <c r="T8" s="10">
        <v>4</v>
      </c>
      <c r="U8" s="11" t="s">
        <v>13</v>
      </c>
      <c r="AA8" s="4">
        <v>1</v>
      </c>
      <c r="AB8" s="4">
        <v>2</v>
      </c>
      <c r="AC8" s="4">
        <v>3</v>
      </c>
      <c r="AD8" s="4">
        <v>4</v>
      </c>
      <c r="AE8" s="4">
        <v>5</v>
      </c>
    </row>
    <row r="9" spans="1:31" ht="15" customHeight="1" x14ac:dyDescent="0.15">
      <c r="B9" s="12" t="s">
        <v>17</v>
      </c>
      <c r="C9" s="13"/>
      <c r="D9" s="13"/>
      <c r="E9" s="13"/>
      <c r="F9" s="14"/>
      <c r="G9" s="15">
        <v>20</v>
      </c>
      <c r="H9" s="16" t="s">
        <v>13</v>
      </c>
      <c r="I9" s="97" t="s">
        <v>71</v>
      </c>
      <c r="J9" s="98"/>
      <c r="K9" s="99"/>
      <c r="L9" s="98"/>
      <c r="M9" s="98"/>
      <c r="N9" s="100">
        <v>40</v>
      </c>
      <c r="O9" s="101" t="s">
        <v>13</v>
      </c>
      <c r="P9" s="102" t="s">
        <v>19</v>
      </c>
      <c r="Q9" s="132"/>
      <c r="R9" s="66"/>
      <c r="S9" s="66"/>
      <c r="T9" s="133">
        <v>8</v>
      </c>
      <c r="U9" s="134" t="s">
        <v>13</v>
      </c>
      <c r="X9" s="4" t="s">
        <v>13</v>
      </c>
      <c r="Y9" s="4" t="s">
        <v>20</v>
      </c>
      <c r="Z9" s="4" t="s">
        <v>21</v>
      </c>
      <c r="AA9" s="158">
        <f>G6+T8+N8+G10+T9+G13</f>
        <v>723</v>
      </c>
      <c r="AB9" s="158">
        <f>J6+T8+N8+G10+T9+G13</f>
        <v>793</v>
      </c>
      <c r="AC9" s="158">
        <f>M6+T8+N8+G10+T9+G13</f>
        <v>868</v>
      </c>
      <c r="AD9" s="158">
        <f>P6+T8+N8+G10+T9+G13</f>
        <v>939</v>
      </c>
      <c r="AE9" s="158">
        <f>S6+T8+N8+G10+T9+G13</f>
        <v>1008</v>
      </c>
    </row>
    <row r="10" spans="1:31" ht="15" customHeight="1" x14ac:dyDescent="0.15">
      <c r="A10" s="17"/>
      <c r="B10" s="18" t="s">
        <v>16</v>
      </c>
      <c r="C10" s="19"/>
      <c r="D10" s="20"/>
      <c r="E10" s="21"/>
      <c r="F10" s="22"/>
      <c r="G10" s="23">
        <v>11</v>
      </c>
      <c r="H10" s="24" t="s">
        <v>13</v>
      </c>
      <c r="I10" s="103" t="s">
        <v>72</v>
      </c>
      <c r="J10" s="104"/>
      <c r="K10" s="105"/>
      <c r="L10" s="104"/>
      <c r="M10" s="104"/>
      <c r="N10" s="106">
        <v>110</v>
      </c>
      <c r="O10" s="107" t="s">
        <v>13</v>
      </c>
      <c r="P10" s="108" t="s">
        <v>73</v>
      </c>
      <c r="Q10" s="135"/>
      <c r="R10" s="31"/>
      <c r="S10" s="31"/>
      <c r="T10" s="33">
        <v>10</v>
      </c>
      <c r="U10" s="131" t="s">
        <v>13</v>
      </c>
      <c r="W10" s="41"/>
    </row>
    <row r="11" spans="1:31" ht="18" customHeight="1" x14ac:dyDescent="0.15">
      <c r="A11" s="4" t="s">
        <v>22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T11" s="2"/>
      <c r="U11" s="2"/>
      <c r="W11" s="41" t="s">
        <v>23</v>
      </c>
      <c r="X11" s="136">
        <v>30</v>
      </c>
      <c r="Y11" s="136">
        <v>30</v>
      </c>
      <c r="Z11" s="136">
        <f>X11*Y11</f>
        <v>900</v>
      </c>
      <c r="AA11" s="136">
        <v>31</v>
      </c>
      <c r="AB11" s="136">
        <v>31</v>
      </c>
      <c r="AC11" s="136">
        <v>31</v>
      </c>
      <c r="AD11" s="136">
        <v>31</v>
      </c>
      <c r="AE11" s="136">
        <v>31</v>
      </c>
    </row>
    <row r="12" spans="1:31" ht="15" customHeight="1" x14ac:dyDescent="0.15">
      <c r="B12" s="25" t="s">
        <v>24</v>
      </c>
      <c r="C12" s="26"/>
      <c r="D12" s="26"/>
      <c r="E12" s="27"/>
      <c r="F12" s="27"/>
      <c r="G12" s="10">
        <v>246</v>
      </c>
      <c r="H12" s="28" t="s">
        <v>13</v>
      </c>
      <c r="I12" s="109" t="s">
        <v>25</v>
      </c>
      <c r="J12" s="44"/>
      <c r="K12" s="44"/>
      <c r="L12" s="44"/>
      <c r="M12" s="110"/>
      <c r="N12" s="111">
        <v>6</v>
      </c>
      <c r="O12" s="112" t="s">
        <v>13</v>
      </c>
      <c r="P12" s="113" t="s">
        <v>74</v>
      </c>
      <c r="Q12" s="137"/>
      <c r="R12" s="137"/>
      <c r="S12" s="138"/>
      <c r="T12" s="111">
        <v>20</v>
      </c>
      <c r="U12" s="139" t="s">
        <v>13</v>
      </c>
      <c r="W12" s="41" t="s">
        <v>27</v>
      </c>
      <c r="AA12" s="159">
        <f t="shared" ref="AA12:AE12" si="0">AA9*AA11</f>
        <v>22413</v>
      </c>
      <c r="AB12" s="136">
        <f t="shared" si="0"/>
        <v>24583</v>
      </c>
      <c r="AC12" s="136">
        <f t="shared" si="0"/>
        <v>26908</v>
      </c>
      <c r="AD12" s="136">
        <f t="shared" si="0"/>
        <v>29109</v>
      </c>
      <c r="AE12" s="136">
        <f t="shared" si="0"/>
        <v>31248</v>
      </c>
    </row>
    <row r="13" spans="1:31" s="3" customFormat="1" ht="15" customHeight="1" x14ac:dyDescent="0.15">
      <c r="A13" s="4"/>
      <c r="B13" s="29" t="s">
        <v>26</v>
      </c>
      <c r="C13" s="30"/>
      <c r="D13" s="31"/>
      <c r="E13" s="31"/>
      <c r="F13" s="32"/>
      <c r="G13" s="33">
        <v>12</v>
      </c>
      <c r="H13" s="34" t="s">
        <v>13</v>
      </c>
      <c r="V13" s="4"/>
      <c r="W13" s="41"/>
      <c r="X13" s="136"/>
      <c r="Y13" s="136"/>
      <c r="Z13" s="136"/>
    </row>
    <row r="14" spans="1:31" s="3" customFormat="1" ht="17.100000000000001" customHeight="1" x14ac:dyDescent="0.15">
      <c r="A14" s="4" t="s">
        <v>28</v>
      </c>
      <c r="B14" s="35"/>
      <c r="C14" s="35"/>
      <c r="D14" s="35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1" t="s">
        <v>29</v>
      </c>
      <c r="X14" s="136">
        <v>20</v>
      </c>
      <c r="Y14" s="136">
        <v>1</v>
      </c>
      <c r="Z14" s="136">
        <f>X14*Y14</f>
        <v>20</v>
      </c>
    </row>
    <row r="15" spans="1:31" s="3" customFormat="1" ht="15" customHeight="1" x14ac:dyDescent="0.15">
      <c r="B15" s="36" t="s">
        <v>75</v>
      </c>
      <c r="C15" s="37"/>
      <c r="D15" s="38"/>
      <c r="E15" s="39">
        <v>13.6</v>
      </c>
      <c r="F15" s="39"/>
      <c r="G15" s="40" t="s">
        <v>30</v>
      </c>
      <c r="U15" s="4"/>
      <c r="V15" s="4"/>
      <c r="W15" s="4"/>
      <c r="Y15" s="4" t="s">
        <v>31</v>
      </c>
      <c r="AA15" s="160">
        <f>Z11+AA12+Z14+T10+N10+N9+T12</f>
        <v>23513</v>
      </c>
      <c r="AB15" s="160">
        <f>AA11+AB12+AA14+T10+N10+N9+T12</f>
        <v>24794</v>
      </c>
      <c r="AC15" s="160">
        <f>AB11+AC12+AB14+T10+N10+N9+T12</f>
        <v>27119</v>
      </c>
      <c r="AD15" s="160">
        <f>AC11+AD12+AC14+T10+N10+N9+T12</f>
        <v>29320</v>
      </c>
      <c r="AE15" s="160">
        <f>AD11+AE12+AD14+T10+N10+N9+T12</f>
        <v>31459</v>
      </c>
    </row>
    <row r="16" spans="1:31" ht="6.75" customHeight="1" x14ac:dyDescent="0.15"/>
    <row r="17" spans="1:31" ht="15" customHeight="1" x14ac:dyDescent="0.15">
      <c r="A17" s="3" t="s">
        <v>32</v>
      </c>
      <c r="B17" s="41"/>
      <c r="C17" s="41"/>
      <c r="D17" s="41"/>
      <c r="E17" s="41"/>
      <c r="F17" s="42"/>
      <c r="G17" s="42"/>
      <c r="H17" s="42"/>
      <c r="I17" s="42"/>
      <c r="J17" s="42"/>
      <c r="K17" s="42"/>
      <c r="L17" s="46" t="s">
        <v>33</v>
      </c>
      <c r="M17" s="37"/>
      <c r="N17" s="114" t="s">
        <v>34</v>
      </c>
      <c r="O17" s="37"/>
      <c r="P17" s="37"/>
      <c r="Q17" s="140"/>
      <c r="R17" s="141" t="s">
        <v>35</v>
      </c>
      <c r="S17" s="142"/>
      <c r="T17" s="142"/>
      <c r="U17" s="143"/>
      <c r="Z17" s="4">
        <f>G13*31</f>
        <v>372</v>
      </c>
      <c r="AA17" s="4">
        <v>0.13600000000000001</v>
      </c>
      <c r="AB17" s="4">
        <v>0.13600000000000001</v>
      </c>
      <c r="AC17" s="4">
        <v>0.13600000000000001</v>
      </c>
      <c r="AD17" s="4">
        <v>0.13600000000000001</v>
      </c>
      <c r="AE17" s="4">
        <v>0.13600000000000001</v>
      </c>
    </row>
    <row r="18" spans="1:31" ht="15" customHeight="1" x14ac:dyDescent="0.15">
      <c r="A18" s="3"/>
      <c r="B18" s="43"/>
      <c r="C18" s="44"/>
      <c r="D18" s="44"/>
      <c r="E18" s="44"/>
      <c r="F18" s="45"/>
      <c r="G18" s="46" t="s">
        <v>36</v>
      </c>
      <c r="H18" s="47"/>
      <c r="I18" s="47"/>
      <c r="J18" s="46" t="s">
        <v>37</v>
      </c>
      <c r="K18" s="47"/>
      <c r="L18" s="47"/>
      <c r="M18" s="46" t="s">
        <v>38</v>
      </c>
      <c r="N18" s="47"/>
      <c r="O18" s="47"/>
      <c r="P18" s="46" t="s">
        <v>39</v>
      </c>
      <c r="Q18" s="47"/>
      <c r="R18" s="47"/>
      <c r="S18" s="46" t="s">
        <v>40</v>
      </c>
      <c r="T18" s="47"/>
      <c r="U18" s="144"/>
      <c r="AA18" s="4">
        <f t="shared" ref="AA18:AE18" si="1">AA15*AA17</f>
        <v>3197.768</v>
      </c>
      <c r="AB18" s="4">
        <f t="shared" si="1"/>
        <v>3371.9839999999999</v>
      </c>
      <c r="AC18" s="4">
        <f t="shared" si="1"/>
        <v>3688.1840000000002</v>
      </c>
      <c r="AD18" s="4">
        <f t="shared" si="1"/>
        <v>3987.52</v>
      </c>
      <c r="AE18" s="160">
        <f t="shared" si="1"/>
        <v>4278.424</v>
      </c>
    </row>
    <row r="19" spans="1:31" ht="18" customHeight="1" x14ac:dyDescent="0.15">
      <c r="B19" s="48" t="s">
        <v>41</v>
      </c>
      <c r="C19" s="49"/>
      <c r="D19" s="49"/>
      <c r="E19" s="49"/>
      <c r="F19" s="50"/>
      <c r="G19" s="169">
        <f>INT(AA18+Z11+AA12+Z14)*10.27</f>
        <v>272463.09999999998</v>
      </c>
      <c r="H19" s="169"/>
      <c r="I19" s="115" t="s">
        <v>42</v>
      </c>
      <c r="J19" s="170">
        <f>INT(AB18+Z11+AB12+Z14)*10.27</f>
        <v>296535.98</v>
      </c>
      <c r="K19" s="169"/>
      <c r="L19" s="115" t="s">
        <v>42</v>
      </c>
      <c r="M19" s="171">
        <f>INT(AC18+Z11+AC12+Z14)*10.27</f>
        <v>323669.32</v>
      </c>
      <c r="N19" s="172"/>
      <c r="O19" s="115" t="s">
        <v>42</v>
      </c>
      <c r="P19" s="171">
        <f>INT(AD18+Z11+AD12+Z14)*10.27</f>
        <v>349344.32</v>
      </c>
      <c r="Q19" s="172"/>
      <c r="R19" s="115" t="s">
        <v>42</v>
      </c>
      <c r="S19" s="171">
        <f>INT(AE18+Z11+AE12+Z14)*10.27</f>
        <v>374300.42</v>
      </c>
      <c r="T19" s="172"/>
      <c r="U19" s="145" t="s">
        <v>42</v>
      </c>
    </row>
    <row r="20" spans="1:31" ht="18" customHeight="1" x14ac:dyDescent="0.15">
      <c r="B20" s="48" t="s">
        <v>43</v>
      </c>
      <c r="C20" s="49"/>
      <c r="D20" s="49"/>
      <c r="E20" s="49"/>
      <c r="F20" s="50"/>
      <c r="G20" s="169">
        <f>G19*0.3</f>
        <v>81738.929999999993</v>
      </c>
      <c r="H20" s="169"/>
      <c r="I20" s="115" t="s">
        <v>42</v>
      </c>
      <c r="J20" s="170">
        <f>J19*0.3</f>
        <v>88960.793999999994</v>
      </c>
      <c r="K20" s="169"/>
      <c r="L20" s="115" t="s">
        <v>42</v>
      </c>
      <c r="M20" s="171">
        <f>M19*0.3</f>
        <v>97100.796000000002</v>
      </c>
      <c r="N20" s="172"/>
      <c r="O20" s="115" t="s">
        <v>42</v>
      </c>
      <c r="P20" s="171">
        <f>P19*0.3</f>
        <v>104803.296</v>
      </c>
      <c r="Q20" s="172"/>
      <c r="R20" s="115" t="s">
        <v>42</v>
      </c>
      <c r="S20" s="171">
        <f>S19*0.3</f>
        <v>112290.126</v>
      </c>
      <c r="T20" s="172"/>
      <c r="U20" s="145" t="s">
        <v>42</v>
      </c>
    </row>
    <row r="21" spans="1:31" ht="15" customHeight="1" x14ac:dyDescent="0.15">
      <c r="B21" s="51"/>
      <c r="C21" s="51"/>
      <c r="D21" s="51"/>
      <c r="E21" s="52"/>
      <c r="F21" s="51"/>
      <c r="G21" s="51"/>
      <c r="H21" s="51"/>
      <c r="I21" s="52"/>
      <c r="J21" s="51"/>
      <c r="K21" s="51"/>
      <c r="L21" s="51"/>
      <c r="M21" s="52"/>
      <c r="N21" s="51"/>
      <c r="O21" s="51"/>
      <c r="P21" s="51"/>
      <c r="Q21" s="52"/>
      <c r="R21" s="51"/>
      <c r="S21" s="51"/>
      <c r="T21" s="51"/>
      <c r="U21" s="52"/>
    </row>
    <row r="22" spans="1:31" ht="18" customHeight="1" x14ac:dyDescent="0.15">
      <c r="B22" s="193" t="s">
        <v>44</v>
      </c>
      <c r="C22" s="194"/>
      <c r="D22" s="195"/>
      <c r="E22" s="53" t="s">
        <v>45</v>
      </c>
      <c r="F22" s="26"/>
      <c r="G22" s="54"/>
      <c r="H22" s="27"/>
      <c r="I22" s="27"/>
      <c r="J22" s="27"/>
      <c r="K22" s="27"/>
      <c r="L22" s="27"/>
      <c r="M22" s="173">
        <v>9300</v>
      </c>
      <c r="N22" s="173"/>
      <c r="O22" s="8" t="s">
        <v>42</v>
      </c>
      <c r="P22" s="116" t="s">
        <v>46</v>
      </c>
      <c r="Q22" s="174">
        <v>300</v>
      </c>
      <c r="R22" s="174"/>
      <c r="S22" s="8" t="s">
        <v>47</v>
      </c>
      <c r="T22" s="8" t="s">
        <v>4</v>
      </c>
      <c r="U22" s="146" t="s">
        <v>48</v>
      </c>
    </row>
    <row r="23" spans="1:31" ht="18" customHeight="1" x14ac:dyDescent="0.15">
      <c r="B23" s="196"/>
      <c r="C23" s="197"/>
      <c r="D23" s="198"/>
      <c r="E23" s="55" t="s">
        <v>49</v>
      </c>
      <c r="F23" s="56"/>
      <c r="G23" s="57"/>
      <c r="H23" s="58"/>
      <c r="I23" s="58"/>
      <c r="J23" s="58"/>
      <c r="K23" s="58"/>
      <c r="L23" s="58"/>
      <c r="M23" s="175">
        <v>12090</v>
      </c>
      <c r="N23" s="175"/>
      <c r="O23" s="117" t="s">
        <v>42</v>
      </c>
      <c r="P23" s="118" t="s">
        <v>46</v>
      </c>
      <c r="Q23" s="176">
        <v>390</v>
      </c>
      <c r="R23" s="176"/>
      <c r="S23" s="117" t="s">
        <v>47</v>
      </c>
      <c r="T23" s="117" t="s">
        <v>4</v>
      </c>
      <c r="U23" s="147" t="s">
        <v>48</v>
      </c>
    </row>
    <row r="24" spans="1:31" ht="18" customHeight="1" x14ac:dyDescent="0.15">
      <c r="B24" s="196"/>
      <c r="C24" s="197"/>
      <c r="D24" s="198"/>
      <c r="E24" s="55" t="s">
        <v>50</v>
      </c>
      <c r="F24" s="57"/>
      <c r="G24" s="59"/>
      <c r="H24" s="58"/>
      <c r="I24" s="58"/>
      <c r="J24" s="58"/>
      <c r="K24" s="58"/>
      <c r="L24" s="58"/>
      <c r="M24" s="175">
        <v>20150</v>
      </c>
      <c r="N24" s="175"/>
      <c r="O24" s="117" t="s">
        <v>42</v>
      </c>
      <c r="P24" s="118" t="s">
        <v>46</v>
      </c>
      <c r="Q24" s="176">
        <v>650</v>
      </c>
      <c r="R24" s="176"/>
      <c r="S24" s="117" t="s">
        <v>47</v>
      </c>
      <c r="T24" s="117" t="s">
        <v>4</v>
      </c>
      <c r="U24" s="147" t="s">
        <v>48</v>
      </c>
    </row>
    <row r="25" spans="1:31" ht="18" customHeight="1" x14ac:dyDescent="0.15">
      <c r="B25" s="196"/>
      <c r="C25" s="197"/>
      <c r="D25" s="198"/>
      <c r="E25" s="55" t="s">
        <v>51</v>
      </c>
      <c r="F25" s="56"/>
      <c r="G25" s="59"/>
      <c r="H25" s="58"/>
      <c r="I25" s="58"/>
      <c r="J25" s="58"/>
      <c r="K25" s="58"/>
      <c r="L25" s="58"/>
      <c r="M25" s="175">
        <v>42160</v>
      </c>
      <c r="N25" s="175"/>
      <c r="O25" s="117" t="s">
        <v>42</v>
      </c>
      <c r="P25" s="118" t="s">
        <v>46</v>
      </c>
      <c r="Q25" s="176">
        <v>1360</v>
      </c>
      <c r="R25" s="176"/>
      <c r="S25" s="117" t="s">
        <v>47</v>
      </c>
      <c r="T25" s="117" t="s">
        <v>4</v>
      </c>
      <c r="U25" s="147" t="s">
        <v>48</v>
      </c>
    </row>
    <row r="26" spans="1:31" ht="18" customHeight="1" x14ac:dyDescent="0.15">
      <c r="B26" s="196"/>
      <c r="C26" s="197"/>
      <c r="D26" s="198"/>
      <c r="E26" s="60" t="s">
        <v>52</v>
      </c>
      <c r="F26" s="61"/>
      <c r="G26" s="62"/>
      <c r="H26" s="63"/>
      <c r="I26" s="63"/>
      <c r="J26" s="63"/>
      <c r="K26" s="63"/>
      <c r="L26" s="63"/>
      <c r="M26" s="205">
        <v>49600</v>
      </c>
      <c r="N26" s="205"/>
      <c r="O26" s="119" t="s">
        <v>42</v>
      </c>
      <c r="P26" s="120" t="s">
        <v>46</v>
      </c>
      <c r="Q26" s="206">
        <v>1600</v>
      </c>
      <c r="R26" s="206"/>
      <c r="S26" s="119" t="s">
        <v>47</v>
      </c>
      <c r="T26" s="119" t="s">
        <v>4</v>
      </c>
      <c r="U26" s="148" t="s">
        <v>48</v>
      </c>
    </row>
    <row r="27" spans="1:31" ht="18" customHeight="1" x14ac:dyDescent="0.15">
      <c r="B27" s="193" t="s">
        <v>53</v>
      </c>
      <c r="C27" s="194"/>
      <c r="D27" s="195"/>
      <c r="E27" s="53" t="s">
        <v>45</v>
      </c>
      <c r="F27" s="54"/>
      <c r="G27" s="64"/>
      <c r="H27" s="27"/>
      <c r="I27" s="27"/>
      <c r="J27" s="27"/>
      <c r="K27" s="27"/>
      <c r="L27" s="27"/>
      <c r="M27" s="173">
        <f t="shared" ref="M27:M30" si="2">Q27*31</f>
        <v>27280</v>
      </c>
      <c r="N27" s="173"/>
      <c r="O27" s="8" t="s">
        <v>42</v>
      </c>
      <c r="P27" s="116" t="s">
        <v>46</v>
      </c>
      <c r="Q27" s="174">
        <v>880</v>
      </c>
      <c r="R27" s="174"/>
      <c r="S27" s="8" t="s">
        <v>47</v>
      </c>
      <c r="T27" s="8" t="s">
        <v>4</v>
      </c>
      <c r="U27" s="146" t="s">
        <v>48</v>
      </c>
    </row>
    <row r="28" spans="1:31" ht="18" customHeight="1" x14ac:dyDescent="0.15">
      <c r="B28" s="196"/>
      <c r="C28" s="197"/>
      <c r="D28" s="198"/>
      <c r="E28" s="55" t="s">
        <v>49</v>
      </c>
      <c r="F28" s="57"/>
      <c r="G28" s="65"/>
      <c r="H28" s="66"/>
      <c r="I28" s="58"/>
      <c r="J28" s="58"/>
      <c r="K28" s="58"/>
      <c r="L28" s="58"/>
      <c r="M28" s="175">
        <f t="shared" si="2"/>
        <v>27280</v>
      </c>
      <c r="N28" s="175"/>
      <c r="O28" s="117" t="s">
        <v>42</v>
      </c>
      <c r="P28" s="118" t="s">
        <v>46</v>
      </c>
      <c r="Q28" s="176">
        <v>880</v>
      </c>
      <c r="R28" s="176"/>
      <c r="S28" s="117" t="s">
        <v>47</v>
      </c>
      <c r="T28" s="117" t="s">
        <v>4</v>
      </c>
      <c r="U28" s="147" t="s">
        <v>48</v>
      </c>
    </row>
    <row r="29" spans="1:31" ht="18" customHeight="1" x14ac:dyDescent="0.15">
      <c r="B29" s="196"/>
      <c r="C29" s="197"/>
      <c r="D29" s="198"/>
      <c r="E29" s="67" t="s">
        <v>54</v>
      </c>
      <c r="F29" s="68"/>
      <c r="G29" s="65"/>
      <c r="H29" s="66"/>
      <c r="I29" s="58"/>
      <c r="J29" s="58"/>
      <c r="K29" s="58"/>
      <c r="L29" s="58"/>
      <c r="M29" s="175">
        <f t="shared" si="2"/>
        <v>42470</v>
      </c>
      <c r="N29" s="175"/>
      <c r="O29" s="117" t="s">
        <v>42</v>
      </c>
      <c r="P29" s="118" t="s">
        <v>46</v>
      </c>
      <c r="Q29" s="176">
        <v>1370</v>
      </c>
      <c r="R29" s="176"/>
      <c r="S29" s="117" t="s">
        <v>47</v>
      </c>
      <c r="T29" s="117" t="s">
        <v>4</v>
      </c>
      <c r="U29" s="147" t="s">
        <v>48</v>
      </c>
    </row>
    <row r="30" spans="1:31" ht="18" customHeight="1" x14ac:dyDescent="0.15">
      <c r="B30" s="199"/>
      <c r="C30" s="200"/>
      <c r="D30" s="201"/>
      <c r="E30" s="69" t="s">
        <v>52</v>
      </c>
      <c r="F30" s="70"/>
      <c r="G30" s="71"/>
      <c r="H30" s="72"/>
      <c r="I30" s="72"/>
      <c r="J30" s="72"/>
      <c r="K30" s="72"/>
      <c r="L30" s="72"/>
      <c r="M30" s="179">
        <f t="shared" si="2"/>
        <v>71300</v>
      </c>
      <c r="N30" s="179"/>
      <c r="O30" s="121" t="s">
        <v>42</v>
      </c>
      <c r="P30" s="122" t="s">
        <v>46</v>
      </c>
      <c r="Q30" s="177">
        <v>2300</v>
      </c>
      <c r="R30" s="177"/>
      <c r="S30" s="121" t="s">
        <v>47</v>
      </c>
      <c r="T30" s="121" t="s">
        <v>4</v>
      </c>
      <c r="U30" s="149" t="s">
        <v>48</v>
      </c>
    </row>
    <row r="31" spans="1:31" ht="14.25" customHeight="1" x14ac:dyDescent="0.15">
      <c r="B31" s="51"/>
      <c r="C31" s="51"/>
      <c r="D31" s="51"/>
      <c r="E31" s="52"/>
      <c r="F31" s="51"/>
      <c r="G31" s="51"/>
      <c r="H31" s="51"/>
      <c r="I31" s="52"/>
      <c r="J31" s="51"/>
      <c r="K31" s="51"/>
      <c r="L31" s="51"/>
      <c r="M31" s="52"/>
      <c r="N31" s="51"/>
      <c r="O31" s="51"/>
      <c r="P31" s="51"/>
      <c r="Q31" s="52"/>
      <c r="R31" s="51"/>
      <c r="S31" s="51"/>
      <c r="T31" s="51"/>
      <c r="U31" s="52"/>
    </row>
    <row r="32" spans="1:31" ht="18" customHeight="1" x14ac:dyDescent="0.15">
      <c r="B32" s="193" t="s">
        <v>21</v>
      </c>
      <c r="C32" s="202"/>
      <c r="D32" s="73" t="s">
        <v>55</v>
      </c>
      <c r="E32" s="74"/>
      <c r="F32" s="74"/>
      <c r="G32" s="74" t="s">
        <v>36</v>
      </c>
      <c r="H32" s="74"/>
      <c r="I32" s="74"/>
      <c r="J32" s="74" t="s">
        <v>37</v>
      </c>
      <c r="K32" s="74"/>
      <c r="L32" s="74"/>
      <c r="M32" s="74" t="s">
        <v>38</v>
      </c>
      <c r="N32" s="74"/>
      <c r="O32" s="74"/>
      <c r="P32" s="74" t="s">
        <v>39</v>
      </c>
      <c r="Q32" s="74"/>
      <c r="R32" s="74"/>
      <c r="S32" s="74" t="s">
        <v>40</v>
      </c>
      <c r="T32" s="74"/>
      <c r="U32" s="150"/>
    </row>
    <row r="33" spans="1:22" ht="18" customHeight="1" x14ac:dyDescent="0.15">
      <c r="B33" s="196"/>
      <c r="C33" s="203"/>
      <c r="D33" s="75" t="s">
        <v>45</v>
      </c>
      <c r="E33" s="76"/>
      <c r="F33" s="76"/>
      <c r="G33" s="178">
        <f>G20+M22+M27</f>
        <v>118318.93</v>
      </c>
      <c r="H33" s="178"/>
      <c r="I33" s="123" t="s">
        <v>42</v>
      </c>
      <c r="J33" s="178">
        <f>J20+M22+M27</f>
        <v>125540.79399999999</v>
      </c>
      <c r="K33" s="178"/>
      <c r="L33" s="123" t="s">
        <v>42</v>
      </c>
      <c r="M33" s="178">
        <f>M20+M22+M27</f>
        <v>133680.796</v>
      </c>
      <c r="N33" s="178"/>
      <c r="O33" s="123" t="s">
        <v>42</v>
      </c>
      <c r="P33" s="178">
        <f>P20+M22+M27</f>
        <v>141383.296</v>
      </c>
      <c r="Q33" s="178"/>
      <c r="R33" s="123" t="s">
        <v>42</v>
      </c>
      <c r="S33" s="178">
        <f>S20+M22+M27</f>
        <v>148870.12599999999</v>
      </c>
      <c r="T33" s="178"/>
      <c r="U33" s="151" t="s">
        <v>42</v>
      </c>
    </row>
    <row r="34" spans="1:22" ht="18" customHeight="1" x14ac:dyDescent="0.15">
      <c r="B34" s="196"/>
      <c r="C34" s="203"/>
      <c r="D34" s="75" t="s">
        <v>49</v>
      </c>
      <c r="E34" s="76"/>
      <c r="F34" s="76"/>
      <c r="G34" s="178">
        <f>G20+M23+M28</f>
        <v>121108.93</v>
      </c>
      <c r="H34" s="178"/>
      <c r="I34" s="124" t="s">
        <v>42</v>
      </c>
      <c r="J34" s="178">
        <f>J20+M23+M28</f>
        <v>128330.79399999999</v>
      </c>
      <c r="K34" s="178"/>
      <c r="L34" s="124" t="s">
        <v>42</v>
      </c>
      <c r="M34" s="178">
        <f>M20+M23+M28</f>
        <v>136470.796</v>
      </c>
      <c r="N34" s="178"/>
      <c r="O34" s="124" t="s">
        <v>42</v>
      </c>
      <c r="P34" s="178">
        <f>P20+M23+M28</f>
        <v>144173.296</v>
      </c>
      <c r="Q34" s="178"/>
      <c r="R34" s="124" t="s">
        <v>42</v>
      </c>
      <c r="S34" s="178">
        <f>S20+M23+M28</f>
        <v>151660.12599999999</v>
      </c>
      <c r="T34" s="178"/>
      <c r="U34" s="152" t="s">
        <v>42</v>
      </c>
    </row>
    <row r="35" spans="1:22" ht="18" customHeight="1" x14ac:dyDescent="0.15">
      <c r="B35" s="196"/>
      <c r="C35" s="203"/>
      <c r="D35" s="75" t="s">
        <v>50</v>
      </c>
      <c r="E35" s="76"/>
      <c r="F35" s="59"/>
      <c r="G35" s="178">
        <f>G20+M24+M29</f>
        <v>144358.93</v>
      </c>
      <c r="H35" s="178"/>
      <c r="I35" s="124" t="s">
        <v>42</v>
      </c>
      <c r="J35" s="178">
        <f>J20+M24+M29</f>
        <v>151580.79399999999</v>
      </c>
      <c r="K35" s="178"/>
      <c r="L35" s="124" t="s">
        <v>42</v>
      </c>
      <c r="M35" s="178">
        <f>M20+M24+M29</f>
        <v>159720.796</v>
      </c>
      <c r="N35" s="178"/>
      <c r="O35" s="124" t="s">
        <v>42</v>
      </c>
      <c r="P35" s="178">
        <f>P20+M24+M29</f>
        <v>167423.296</v>
      </c>
      <c r="Q35" s="178"/>
      <c r="R35" s="124" t="s">
        <v>42</v>
      </c>
      <c r="S35" s="178">
        <f>S20+M24+M29</f>
        <v>174910.12599999999</v>
      </c>
      <c r="T35" s="178"/>
      <c r="U35" s="152" t="s">
        <v>42</v>
      </c>
    </row>
    <row r="36" spans="1:22" ht="18" customHeight="1" x14ac:dyDescent="0.15">
      <c r="B36" s="196"/>
      <c r="C36" s="203"/>
      <c r="D36" s="75" t="s">
        <v>51</v>
      </c>
      <c r="E36" s="76"/>
      <c r="F36" s="59"/>
      <c r="G36" s="178">
        <f>G20+M25+M29</f>
        <v>166368.93</v>
      </c>
      <c r="H36" s="178"/>
      <c r="I36" s="124" t="s">
        <v>42</v>
      </c>
      <c r="J36" s="178">
        <f>J20+M25+M29</f>
        <v>173590.79399999999</v>
      </c>
      <c r="K36" s="178"/>
      <c r="L36" s="124" t="s">
        <v>42</v>
      </c>
      <c r="M36" s="178">
        <f>M20+M25+M29</f>
        <v>181730.796</v>
      </c>
      <c r="N36" s="178"/>
      <c r="O36" s="124" t="s">
        <v>42</v>
      </c>
      <c r="P36" s="178">
        <f>P20+M25+M29</f>
        <v>189433.296</v>
      </c>
      <c r="Q36" s="178"/>
      <c r="R36" s="124" t="s">
        <v>42</v>
      </c>
      <c r="S36" s="178">
        <f>S20+M25+M29</f>
        <v>196920.12599999999</v>
      </c>
      <c r="T36" s="178"/>
      <c r="U36" s="152" t="s">
        <v>42</v>
      </c>
    </row>
    <row r="37" spans="1:22" ht="18" customHeight="1" x14ac:dyDescent="0.15">
      <c r="B37" s="199"/>
      <c r="C37" s="204"/>
      <c r="D37" s="77" t="s">
        <v>52</v>
      </c>
      <c r="E37" s="78"/>
      <c r="F37" s="71"/>
      <c r="G37" s="180">
        <f>G20+M26+M30</f>
        <v>202638.93</v>
      </c>
      <c r="H37" s="180"/>
      <c r="I37" s="125" t="s">
        <v>42</v>
      </c>
      <c r="J37" s="180">
        <f>J20+M26+M30</f>
        <v>209860.79399999999</v>
      </c>
      <c r="K37" s="180"/>
      <c r="L37" s="125" t="s">
        <v>42</v>
      </c>
      <c r="M37" s="180">
        <f>M20+M26+M30</f>
        <v>218000.796</v>
      </c>
      <c r="N37" s="180"/>
      <c r="O37" s="125" t="s">
        <v>42</v>
      </c>
      <c r="P37" s="180">
        <f>P20+M26+M30</f>
        <v>225703.296</v>
      </c>
      <c r="Q37" s="180"/>
      <c r="R37" s="125" t="s">
        <v>42</v>
      </c>
      <c r="S37" s="180">
        <f>S20+M26+M30</f>
        <v>233190.12599999999</v>
      </c>
      <c r="T37" s="180"/>
      <c r="U37" s="153" t="s">
        <v>42</v>
      </c>
    </row>
    <row r="38" spans="1:22" ht="15" customHeight="1" x14ac:dyDescent="0.15"/>
    <row r="39" spans="1:22" ht="15" customHeight="1" x14ac:dyDescent="0.15">
      <c r="B39" s="181" t="s">
        <v>56</v>
      </c>
      <c r="C39" s="182"/>
      <c r="D39" s="183"/>
      <c r="E39" s="79" t="s">
        <v>57</v>
      </c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146"/>
      <c r="V39" s="154"/>
    </row>
    <row r="40" spans="1:22" ht="18" customHeight="1" x14ac:dyDescent="0.15">
      <c r="B40" s="75" t="s">
        <v>45</v>
      </c>
      <c r="C40" s="76"/>
      <c r="D40" s="76"/>
      <c r="E40" s="80" t="s">
        <v>58</v>
      </c>
      <c r="F40" s="81"/>
      <c r="G40" s="81"/>
      <c r="H40" s="81"/>
      <c r="I40" s="81"/>
      <c r="J40" s="81"/>
      <c r="K40" s="81"/>
      <c r="L40" s="81"/>
      <c r="M40" s="81"/>
      <c r="N40" s="81"/>
      <c r="O40" s="126"/>
      <c r="P40" s="126"/>
      <c r="Q40" s="126"/>
      <c r="R40" s="126"/>
      <c r="S40" s="126"/>
      <c r="T40" s="126"/>
      <c r="U40" s="155"/>
      <c r="V40" s="154"/>
    </row>
    <row r="41" spans="1:22" s="2" customFormat="1" ht="18" customHeight="1" x14ac:dyDescent="0.15">
      <c r="B41" s="75" t="s">
        <v>49</v>
      </c>
      <c r="C41" s="76"/>
      <c r="D41" s="76"/>
      <c r="E41" s="80" t="s">
        <v>59</v>
      </c>
      <c r="F41" s="81"/>
      <c r="G41" s="81"/>
      <c r="H41" s="81"/>
      <c r="I41" s="81"/>
      <c r="J41" s="81"/>
      <c r="K41" s="81"/>
      <c r="L41" s="81"/>
      <c r="M41" s="81"/>
      <c r="N41" s="81"/>
      <c r="O41" s="184" t="s">
        <v>60</v>
      </c>
      <c r="P41" s="58" t="s">
        <v>61</v>
      </c>
      <c r="Q41" s="58">
        <v>650</v>
      </c>
      <c r="R41" s="58" t="s">
        <v>62</v>
      </c>
      <c r="S41" s="58" t="s">
        <v>63</v>
      </c>
      <c r="T41" s="156">
        <v>1650</v>
      </c>
      <c r="U41" s="147" t="s">
        <v>62</v>
      </c>
      <c r="V41" s="154"/>
    </row>
    <row r="42" spans="1:22" ht="18" customHeight="1" x14ac:dyDescent="0.15">
      <c r="B42" s="75" t="s">
        <v>50</v>
      </c>
      <c r="C42" s="76"/>
      <c r="D42" s="59"/>
      <c r="E42" s="80" t="s">
        <v>64</v>
      </c>
      <c r="F42" s="81"/>
      <c r="G42" s="81"/>
      <c r="H42" s="81"/>
      <c r="I42" s="81"/>
      <c r="J42" s="81"/>
      <c r="K42" s="81"/>
      <c r="L42" s="81"/>
      <c r="M42" s="81"/>
      <c r="N42" s="81"/>
      <c r="O42" s="185"/>
      <c r="P42" s="58" t="s">
        <v>61</v>
      </c>
      <c r="Q42" s="58">
        <v>550</v>
      </c>
      <c r="R42" s="58" t="s">
        <v>62</v>
      </c>
      <c r="S42" s="58" t="s">
        <v>63</v>
      </c>
      <c r="T42" s="156">
        <v>1550</v>
      </c>
      <c r="U42" s="147" t="s">
        <v>62</v>
      </c>
      <c r="V42" s="154"/>
    </row>
    <row r="43" spans="1:22" ht="18" customHeight="1" x14ac:dyDescent="0.15">
      <c r="B43" s="75" t="s">
        <v>51</v>
      </c>
      <c r="C43" s="76"/>
      <c r="D43" s="59"/>
      <c r="E43" s="80" t="s">
        <v>65</v>
      </c>
      <c r="F43" s="81"/>
      <c r="G43" s="81"/>
      <c r="H43" s="81"/>
      <c r="I43" s="81"/>
      <c r="J43" s="81"/>
      <c r="K43" s="81"/>
      <c r="L43" s="81"/>
      <c r="M43" s="81"/>
      <c r="N43" s="81"/>
      <c r="O43" s="186"/>
      <c r="P43" s="58" t="s">
        <v>61</v>
      </c>
      <c r="Q43" s="58">
        <v>500</v>
      </c>
      <c r="R43" s="58" t="s">
        <v>62</v>
      </c>
      <c r="S43" s="58" t="s">
        <v>63</v>
      </c>
      <c r="T43" s="156">
        <v>1500</v>
      </c>
      <c r="U43" s="147" t="s">
        <v>62</v>
      </c>
      <c r="V43" s="154"/>
    </row>
    <row r="44" spans="1:22" ht="18" customHeight="1" x14ac:dyDescent="0.15">
      <c r="B44" s="77" t="s">
        <v>52</v>
      </c>
      <c r="C44" s="78"/>
      <c r="D44" s="71"/>
      <c r="E44" s="82" t="s">
        <v>66</v>
      </c>
      <c r="F44" s="83"/>
      <c r="G44" s="83"/>
      <c r="H44" s="83"/>
      <c r="I44" s="83"/>
      <c r="J44" s="83"/>
      <c r="K44" s="83"/>
      <c r="L44" s="83"/>
      <c r="M44" s="83"/>
      <c r="N44" s="83"/>
      <c r="O44" s="127"/>
      <c r="P44" s="127"/>
      <c r="Q44" s="127"/>
      <c r="R44" s="127"/>
      <c r="S44" s="127"/>
      <c r="T44" s="127"/>
      <c r="U44" s="157"/>
      <c r="V44" s="154"/>
    </row>
    <row r="45" spans="1:22" ht="15" customHeight="1" x14ac:dyDescent="0.15">
      <c r="A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2" ht="15" customHeight="1" x14ac:dyDescent="0.15">
      <c r="A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2" ht="15" customHeight="1" x14ac:dyDescent="0.15">
      <c r="A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2" ht="15" customHeight="1" x14ac:dyDescent="0.15">
      <c r="A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5" customHeight="1" x14ac:dyDescent="0.15">
      <c r="A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5" customHeight="1" x14ac:dyDescent="0.15">
      <c r="A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5" customHeight="1" x14ac:dyDescent="0.15">
      <c r="A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5" customHeight="1" x14ac:dyDescent="0.15">
      <c r="A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5" customHeight="1" x14ac:dyDescent="0.15">
      <c r="A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5" customHeight="1" x14ac:dyDescent="0.15">
      <c r="A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5" customHeight="1" x14ac:dyDescent="0.15">
      <c r="A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5" customHeight="1" x14ac:dyDescent="0.15">
      <c r="A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5" customHeight="1" x14ac:dyDescent="0.15">
      <c r="A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5" customHeight="1" x14ac:dyDescent="0.15">
      <c r="A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5" customHeight="1" x14ac:dyDescent="0.15">
      <c r="A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5" customHeight="1" x14ac:dyDescent="0.15">
      <c r="A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5" customHeight="1" x14ac:dyDescent="0.15"/>
    <row r="62" spans="1:21" ht="17.25" customHeight="1" x14ac:dyDescent="0.15"/>
    <row r="63" spans="1:21" ht="17.25" customHeight="1" x14ac:dyDescent="0.15"/>
    <row r="64" spans="1:21" ht="17.25" customHeight="1" x14ac:dyDescent="0.15"/>
    <row r="65" ht="17.25" customHeight="1" x14ac:dyDescent="0.15"/>
    <row r="66" ht="17.25" customHeight="1" x14ac:dyDescent="0.15"/>
    <row r="67" ht="17.25" customHeight="1" x14ac:dyDescent="0.15"/>
    <row r="68" ht="17.25" customHeight="1" x14ac:dyDescent="0.15"/>
    <row r="69" ht="17.25" customHeight="1" x14ac:dyDescent="0.15"/>
    <row r="70" ht="17.25" customHeight="1" x14ac:dyDescent="0.15"/>
    <row r="71" ht="17.25" customHeight="1" x14ac:dyDescent="0.15"/>
  </sheetData>
  <mergeCells count="66">
    <mergeCell ref="B39:D39"/>
    <mergeCell ref="O41:O43"/>
    <mergeCell ref="B5:F6"/>
    <mergeCell ref="B22:D26"/>
    <mergeCell ref="B27:D30"/>
    <mergeCell ref="B32:C37"/>
    <mergeCell ref="G37:H37"/>
    <mergeCell ref="J37:K37"/>
    <mergeCell ref="M37:N37"/>
    <mergeCell ref="G35:H35"/>
    <mergeCell ref="J35:K35"/>
    <mergeCell ref="M35:N35"/>
    <mergeCell ref="G33:H33"/>
    <mergeCell ref="J33:K33"/>
    <mergeCell ref="M33:N33"/>
    <mergeCell ref="M25:N25"/>
    <mergeCell ref="P37:Q37"/>
    <mergeCell ref="S37:T37"/>
    <mergeCell ref="G36:H36"/>
    <mergeCell ref="J36:K36"/>
    <mergeCell ref="M36:N36"/>
    <mergeCell ref="P36:Q36"/>
    <mergeCell ref="S36:T36"/>
    <mergeCell ref="P35:Q35"/>
    <mergeCell ref="S35:T35"/>
    <mergeCell ref="G34:H34"/>
    <mergeCell ref="J34:K34"/>
    <mergeCell ref="M34:N34"/>
    <mergeCell ref="P34:Q34"/>
    <mergeCell ref="S34:T34"/>
    <mergeCell ref="P33:Q33"/>
    <mergeCell ref="S33:T33"/>
    <mergeCell ref="M28:N28"/>
    <mergeCell ref="Q28:R28"/>
    <mergeCell ref="M29:N29"/>
    <mergeCell ref="Q29:R29"/>
    <mergeCell ref="M30:N30"/>
    <mergeCell ref="Q30:R30"/>
    <mergeCell ref="Q25:R25"/>
    <mergeCell ref="M26:N26"/>
    <mergeCell ref="Q26:R26"/>
    <mergeCell ref="M27:N27"/>
    <mergeCell ref="Q27:R27"/>
    <mergeCell ref="M22:N22"/>
    <mergeCell ref="Q22:R22"/>
    <mergeCell ref="M23:N23"/>
    <mergeCell ref="Q23:R23"/>
    <mergeCell ref="M24:N24"/>
    <mergeCell ref="Q24:R24"/>
    <mergeCell ref="G20:H20"/>
    <mergeCell ref="J20:K20"/>
    <mergeCell ref="M20:N20"/>
    <mergeCell ref="P20:Q20"/>
    <mergeCell ref="S20:T20"/>
    <mergeCell ref="G19:H19"/>
    <mergeCell ref="J19:K19"/>
    <mergeCell ref="M19:N19"/>
    <mergeCell ref="P19:Q19"/>
    <mergeCell ref="S19:T19"/>
    <mergeCell ref="A3:U3"/>
    <mergeCell ref="A4:U4"/>
    <mergeCell ref="G6:H6"/>
    <mergeCell ref="J6:K6"/>
    <mergeCell ref="M6:N6"/>
    <mergeCell ref="P6:Q6"/>
    <mergeCell ref="S6:T6"/>
  </mergeCells>
  <phoneticPr fontId="12"/>
  <printOptions horizontalCentered="1" verticalCentered="1"/>
  <pageMargins left="0.196850393700787" right="0.196850393700787" top="0.196850393700787" bottom="0.196850393700787" header="0.31496062992126" footer="0.31496062992126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令和7.2.1_1割</vt:lpstr>
      <vt:lpstr>令和7.2.1_2割</vt:lpstr>
      <vt:lpstr>令和7.2.1_3割</vt:lpstr>
      <vt:lpstr>令和7.2.1_1割!Print_Area</vt:lpstr>
      <vt:lpstr>令和7.2.1_2割!Print_Area</vt:lpstr>
      <vt:lpstr>令和7.2.1_3割!Print_Area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長谷川 友子</cp:lastModifiedBy>
  <cp:lastPrinted>2025-02-10T23:59:06Z</cp:lastPrinted>
  <dcterms:created xsi:type="dcterms:W3CDTF">2014-01-20T06:09:00Z</dcterms:created>
  <dcterms:modified xsi:type="dcterms:W3CDTF">2025-03-30T23:24:59Z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20AAE3B4C4E84FB7A40C3B562DFFE9BE_12</vt:lpwstr>
  </property>
  <property fmtid="{D5CDD505-2E9C-101B-9397-08002B2CF9AE}" pid="3" name="KSOProductBuildVer">
    <vt:lpwstr>1041-12.2.0.16731</vt:lpwstr>
  </property>
</Properties>
</file>